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\O meu disco (carlos64saraiva@gmail.com)\AVALIAÇAO DESEMPENHO\NOVOS DOCS-2024\"/>
    </mc:Choice>
  </mc:AlternateContent>
  <xr:revisionPtr revIDLastSave="0" documentId="13_ncr:1_{F1A71CFA-8D6E-4D3C-9637-EB400ECF3810}" xr6:coauthVersionLast="47" xr6:coauthVersionMax="47" xr10:uidLastSave="{00000000-0000-0000-0000-000000000000}"/>
  <workbookProtection workbookAlgorithmName="SHA-512" workbookHashValue="lqf1D+aSZtSQMeVoezScskAEa4ELnrZYruERxDCUsEH/PjznUUkOq+NDcRGUhqdeGMHuQYFF5PpJUna5//8Yig==" workbookSaltValue="qxr3rYTZTgjahVR8fgblGg==" workbookSpinCount="100000" lockStructure="1"/>
  <bookViews>
    <workbookView xWindow="-120" yWindow="-120" windowWidth="20730" windowHeight="11310" tabRatio="665" activeTab="3" xr2:uid="{014924C8-6D9B-4623-9168-60A70D8FBD14}"/>
  </bookViews>
  <sheets>
    <sheet name="Instruçoes" sheetId="6" r:id="rId1"/>
    <sheet name="Avaliaçao Desempenho" sheetId="1" r:id="rId2"/>
    <sheet name="Avaliação Interna" sheetId="2" r:id="rId3"/>
    <sheet name="Avaliação Externa" sheetId="5" r:id="rId4"/>
    <sheet name="Calculo" sheetId="3" state="hidden" r:id="rId5"/>
  </sheets>
  <definedNames>
    <definedName name="_xlnm.Print_Area" localSheetId="1">'Avaliaçao Desempenho'!$A$2:$BC$144</definedName>
    <definedName name="_xlnm.Print_Area" localSheetId="3">'Avaliação Externa'!$A$2:$BG$41</definedName>
    <definedName name="_xlnm.Print_Area" localSheetId="2">'Avaliação Interna'!$A$2:$BG$142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5" l="1"/>
  <c r="S1" i="2"/>
  <c r="Q1" i="1"/>
  <c r="F18" i="5"/>
  <c r="F9" i="5"/>
  <c r="AV65" i="1"/>
  <c r="K34" i="5" l="1"/>
  <c r="Z98" i="2"/>
  <c r="C32" i="3" l="1"/>
  <c r="D32" i="3" s="1"/>
  <c r="AQ65" i="1"/>
  <c r="F9" i="2"/>
  <c r="F18" i="2"/>
  <c r="C33" i="3" l="1"/>
  <c r="V98" i="2"/>
  <c r="X98" i="2"/>
  <c r="AN27" i="5"/>
  <c r="AK27" i="5"/>
  <c r="AH27" i="5"/>
  <c r="AB27" i="5"/>
  <c r="Y27" i="5"/>
  <c r="V27" i="5"/>
  <c r="BF20" i="5"/>
  <c r="BF18" i="5"/>
  <c r="AG20" i="5"/>
  <c r="L20" i="5"/>
  <c r="BF13" i="5"/>
  <c r="BF11" i="5"/>
  <c r="BF9" i="5"/>
  <c r="AC13" i="5"/>
  <c r="V13" i="5"/>
  <c r="AG11" i="5"/>
  <c r="L11" i="5"/>
  <c r="AN27" i="2"/>
  <c r="AK27" i="2"/>
  <c r="AH27" i="2"/>
  <c r="AB27" i="2"/>
  <c r="Y27" i="2"/>
  <c r="V27" i="2"/>
  <c r="BF22" i="2"/>
  <c r="BF20" i="2"/>
  <c r="BF18" i="2"/>
  <c r="AG20" i="2"/>
  <c r="L20" i="2"/>
  <c r="BF13" i="2"/>
  <c r="BF11" i="2"/>
  <c r="BF9" i="2"/>
  <c r="L11" i="2"/>
  <c r="AG11" i="2"/>
  <c r="AC13" i="2"/>
  <c r="V13" i="2"/>
  <c r="AQ70" i="1" l="1"/>
  <c r="AW35" i="5"/>
  <c r="AL35" i="5"/>
  <c r="AC35" i="5"/>
  <c r="K35" i="5"/>
  <c r="W41" i="5" s="1"/>
  <c r="T35" i="5"/>
  <c r="AU37" i="2"/>
  <c r="C31" i="3"/>
  <c r="C30" i="3"/>
  <c r="D30" i="3" s="1"/>
  <c r="C24" i="3"/>
  <c r="C23" i="3"/>
  <c r="U41" i="5" l="1"/>
  <c r="S41" i="5"/>
  <c r="H30" i="3"/>
  <c r="BA35" i="2" l="1"/>
  <c r="B33" i="3" s="1"/>
  <c r="AC34" i="5"/>
  <c r="AL36" i="5"/>
  <c r="AC36" i="5"/>
  <c r="T36" i="5"/>
  <c r="K36" i="5"/>
  <c r="D29" i="3"/>
  <c r="D28" i="3"/>
  <c r="D27" i="3"/>
  <c r="D26" i="3"/>
  <c r="AL73" i="1" l="1"/>
  <c r="AL72" i="1"/>
  <c r="AL71" i="1"/>
  <c r="AL70" i="1"/>
  <c r="E26" i="3"/>
  <c r="AW38" i="5" s="1"/>
  <c r="F26" i="3" l="1"/>
  <c r="AN70" i="1"/>
  <c r="H33" i="3"/>
  <c r="H32" i="3"/>
  <c r="H31" i="3"/>
  <c r="H23" i="3"/>
  <c r="H24" i="3"/>
  <c r="D23" i="3"/>
  <c r="AL66" i="1" s="1"/>
  <c r="D24" i="3"/>
  <c r="AL67" i="1" s="1"/>
  <c r="D31" i="3"/>
  <c r="AN37" i="2" s="1"/>
  <c r="D33" i="3"/>
  <c r="BA37" i="2" s="1"/>
  <c r="AH37" i="2" l="1"/>
  <c r="E30" i="3"/>
  <c r="AN75" i="1" s="1"/>
  <c r="AS70" i="1"/>
  <c r="E33" i="3"/>
  <c r="I33" i="3"/>
  <c r="J33" i="3" s="1"/>
  <c r="K33" i="3"/>
  <c r="I30" i="3"/>
  <c r="J30" i="3" s="1"/>
  <c r="K30" i="3"/>
  <c r="V37" i="2"/>
  <c r="AL77" i="1"/>
  <c r="P37" i="2"/>
  <c r="AL76" i="1"/>
  <c r="AL75" i="1"/>
  <c r="G33" i="3" l="1"/>
  <c r="AY79" i="1" s="1"/>
  <c r="AL79" i="1"/>
  <c r="G30" i="3"/>
  <c r="AY75" i="1" s="1"/>
  <c r="K34" i="3"/>
  <c r="G16" i="3"/>
  <c r="I17" i="3" s="1"/>
  <c r="C22" i="3"/>
  <c r="C25" i="3"/>
  <c r="G17" i="3"/>
  <c r="G15" i="3"/>
  <c r="I16" i="3" s="1"/>
  <c r="G14" i="3"/>
  <c r="I15" i="3" s="1"/>
  <c r="I13" i="3"/>
  <c r="G13" i="3"/>
  <c r="I14" i="3" s="1"/>
  <c r="D22" i="3" l="1"/>
  <c r="H22" i="3"/>
  <c r="H25" i="3"/>
  <c r="D25" i="3"/>
  <c r="AL68" i="1" s="1"/>
  <c r="AU35" i="2"/>
  <c r="B32" i="3" s="1"/>
  <c r="AN35" i="2"/>
  <c r="B31" i="3" s="1"/>
  <c r="AH35" i="2"/>
  <c r="B30" i="3" s="1"/>
  <c r="AB35" i="2"/>
  <c r="B25" i="3" s="1"/>
  <c r="V35" i="2"/>
  <c r="B24" i="3" s="1"/>
  <c r="P35" i="2"/>
  <c r="B23" i="3" s="1"/>
  <c r="K35" i="2"/>
  <c r="B22" i="3" s="1"/>
  <c r="I22" i="3" l="1"/>
  <c r="J22" i="3" s="1"/>
  <c r="K37" i="2"/>
  <c r="AL65" i="1"/>
  <c r="E22" i="3"/>
  <c r="AB37" i="2"/>
  <c r="J34" i="3" l="1"/>
  <c r="F22" i="3"/>
  <c r="AN65" i="1"/>
  <c r="AS65" i="1" l="1"/>
  <c r="G22" i="3"/>
  <c r="G34" i="3" l="1"/>
  <c r="AY81" i="1" s="1"/>
  <c r="AN82" i="1" s="1"/>
  <c r="AY65" i="1"/>
</calcChain>
</file>

<file path=xl/sharedStrings.xml><?xml version="1.0" encoding="utf-8"?>
<sst xmlns="http://schemas.openxmlformats.org/spreadsheetml/2006/main" count="309" uniqueCount="183">
  <si>
    <t>Quadro A - Identificação do Avaliado</t>
  </si>
  <si>
    <t>Quadro B1 - Identificação do Avaliador Interno</t>
  </si>
  <si>
    <t>Quadro B2 - Identificação do Avaliador Externo</t>
  </si>
  <si>
    <t>Quadro C - Condições de Avaliação</t>
  </si>
  <si>
    <t>Quadro D - Avaliação Apurada</t>
  </si>
  <si>
    <t>Quadro E - Comunicação da Proposta de Classificação Final</t>
  </si>
  <si>
    <t>Quadro F - Avaliação Final do Desempenho</t>
  </si>
  <si>
    <t>Quadro G - Comunicação da Avaliação Final do Desempenho</t>
  </si>
  <si>
    <t>C- Desenvolvimento e Formação Profissional</t>
  </si>
  <si>
    <t>B - Participação na Escola e Relação com a Comunidade</t>
  </si>
  <si>
    <t>A- Cientifíca e Padagógica</t>
  </si>
  <si>
    <t>Avaliação Interna</t>
  </si>
  <si>
    <t>Avaliação Externa</t>
  </si>
  <si>
    <t>A1. Preparação da atividade letiva</t>
  </si>
  <si>
    <t>A2. Desenvolvimento  da atividade letiva</t>
  </si>
  <si>
    <t>A3. Avaliação das aprendizagens dos alunos (coavaliação)</t>
  </si>
  <si>
    <t>A4. Reflexão sobre os resultados escolares</t>
  </si>
  <si>
    <t>B1. Contributo para a realização das metas do PEE e do PAA</t>
  </si>
  <si>
    <t>B2. Participação na vida organizacional da escola/ estruturas de orientação educativa</t>
  </si>
  <si>
    <t>B3. Promoção da relação da escola com a comunidade</t>
  </si>
  <si>
    <t>C1. Contributos da formação realizada para a melhoria da ação educativa</t>
  </si>
  <si>
    <t>Conteúdo(s) Disciplinar(es)</t>
  </si>
  <si>
    <t>Conhecimentos</t>
  </si>
  <si>
    <t>Aspetos didáticos</t>
  </si>
  <si>
    <t>Aspetos relacionais</t>
  </si>
  <si>
    <t>Parâmetros</t>
  </si>
  <si>
    <t>Dimensões</t>
  </si>
  <si>
    <t>Classificação</t>
  </si>
  <si>
    <t>Pontuação</t>
  </si>
  <si>
    <t>Peso</t>
  </si>
  <si>
    <t>Final</t>
  </si>
  <si>
    <t xml:space="preserve">Escola     </t>
  </si>
  <si>
    <t>Secundária de Amora</t>
  </si>
  <si>
    <t>Nome</t>
  </si>
  <si>
    <t>Situação Profissional:</t>
  </si>
  <si>
    <t>Docente de Carreira</t>
  </si>
  <si>
    <t>Contratado</t>
  </si>
  <si>
    <t>Técnico Especializado</t>
  </si>
  <si>
    <t>Funções:</t>
  </si>
  <si>
    <t>Coordenador de Departamento</t>
  </si>
  <si>
    <t>Avaliador</t>
  </si>
  <si>
    <t>Código</t>
  </si>
  <si>
    <t>NIF:</t>
  </si>
  <si>
    <t>Grupo de Recrutamento</t>
  </si>
  <si>
    <t>Condição de Avaliador:</t>
  </si>
  <si>
    <t>Diretor</t>
  </si>
  <si>
    <t>Coordenador de Departamento Curricular</t>
  </si>
  <si>
    <t>/</t>
  </si>
  <si>
    <t>a</t>
  </si>
  <si>
    <t>Com componente letiva:</t>
  </si>
  <si>
    <t>Período em avaliação: de</t>
  </si>
  <si>
    <t>Sim</t>
  </si>
  <si>
    <t>Não</t>
  </si>
  <si>
    <t xml:space="preserve">Observação de aulas: </t>
  </si>
  <si>
    <t>Função exercida:</t>
  </si>
  <si>
    <t>Em exercício de funções noutra instituição</t>
  </si>
  <si>
    <t xml:space="preserve">Funções exercidas? </t>
  </si>
  <si>
    <t>Qual instituição?</t>
  </si>
  <si>
    <t>Nível de cumprimento do serviço durante o período em avaliação:</t>
  </si>
  <si>
    <t>menos de 95%</t>
  </si>
  <si>
    <t>Apresentou projeto de docência:</t>
  </si>
  <si>
    <t>Avaliação Externa:</t>
  </si>
  <si>
    <t>Identificação do Avaliado</t>
  </si>
  <si>
    <t>Nome:</t>
  </si>
  <si>
    <t>Grupo de Recrutamento:</t>
  </si>
  <si>
    <t xml:space="preserve">Docente de Carreira </t>
  </si>
  <si>
    <t>Identificação do Avaliador Interno</t>
  </si>
  <si>
    <t xml:space="preserve">Condição de avaliador: </t>
  </si>
  <si>
    <t>Director</t>
  </si>
  <si>
    <t>Período em avaliação:</t>
  </si>
  <si>
    <t>de</t>
  </si>
  <si>
    <t>Científica e pedagógica</t>
  </si>
  <si>
    <t>Participação na Escola e relação com a Comunidade</t>
  </si>
  <si>
    <t>Desenvolvimento e formação Profissional</t>
  </si>
  <si>
    <t>Pontuação Final</t>
  </si>
  <si>
    <t>Dimensão</t>
  </si>
  <si>
    <t>A - Científica e pedagógica</t>
  </si>
  <si>
    <t>Descritores de Desemepenho</t>
  </si>
  <si>
    <t>Adapta as planificações de acordo com o perfil das turmas e alunos, numa perspetiva de pedagogia diferenciada, procurando explorar de modo sistemático a articulação com outros saberes, numa perspetiva holística do conhecimento.</t>
  </si>
  <si>
    <t>Adapta as planificações ao perfil global das turmas e alunos, numa perspetiva de pedagogia diferenciada, procurando explorar, pontualmente, a articulação com outros saberes.</t>
  </si>
  <si>
    <t>Adapta as planificações ao perfil global das turmas e alunos, numa perspetiva de pedagogia diferenciada.</t>
  </si>
  <si>
    <t>Cumpre as planificações.</t>
  </si>
  <si>
    <t xml:space="preserve">Não cumpre as planificações.  </t>
  </si>
  <si>
    <t>Revela coerência, diversidade e inovação nas ações estratégicas de ensino e aprendizagem, verificando-se uma evolução claramente positiva no desenvolvimento das competências previstas no Perfil do Aluno à Saída da Escolaridade Obrigatória</t>
  </si>
  <si>
    <t>Revela coerência, diversidade nas ações estratégicas de ensino e aprendizagem, verificando-se uma evolução no desenvolvimento das competências previstas no Perfil do Aluno à Saída da Escolaridade Obrigatória</t>
  </si>
  <si>
    <t>Revela coerência nas ações estratégicas de ensino e aprendizagem, visíveis no desenvolvimento das competências previstas no Perfil do Aluno à Saída da Escolaridade Obrigatória.</t>
  </si>
  <si>
    <t xml:space="preserve">Revela pouca coerência nas ações estratégicas de ensino e aprendizagem. </t>
  </si>
  <si>
    <t xml:space="preserve">Não revela coerência nas ações estratégicas de ensino e de aprendizagem. </t>
  </si>
  <si>
    <t>A3. Avaliação das aprendizagens dos alunos
(coavaliação)</t>
  </si>
  <si>
    <t>Aplica corretamente os critérios de avaliação aprovados  e desenvolve estratégias de avaliação rigorosas e diversificadas (diagnóstica, formativa, sumativa), informando os alunos da sua progressão, promovendo o exercício da coavaliação, assim como hábitos de autorregulação e reajusta os processos de ensino e aprendizagem.</t>
  </si>
  <si>
    <t>Aplica corretamente os critérios de avaliação aprovados e desenvolve estratégias de avaliação rigorosas e diversificadas (diagnóstica, formativa, sumativa), informando os alunos da sua progressão, promovendo o exercício da coavaliação e reajusta os processos de ensino e aprendizagem.</t>
  </si>
  <si>
    <t>Aplica corretamente os critérios de avaliação aprovados e desenvolve estratégias de avaliação rigorosas e diversificadas (diagnóstica, formativa, sumativa), informando os alunos  dos resultados do processo de aprendizagem.</t>
  </si>
  <si>
    <t>Evidencia algumas falhas na aplicação dos critérios de avaliação aprovados no desenvolvimento no processo de avaliação dos alunos e desenvolve estratégias de avaliação pouco diversificadas.</t>
  </si>
  <si>
    <t>Não aplica os critérios de avaliação aprovados.</t>
  </si>
  <si>
    <t>Desenvolve uma análise rigorosa e crítica dos resultados da avaliação dos alunos, assumindo-se como corresponsável, e apresenta, sempre que os resultados o exijam, propostas concretas de melhoria da sua ação educativa em sede de conselho de turma, grupo disciplinar ou departamento.</t>
  </si>
  <si>
    <t>Desenvolve uma análise rigorosa dos resultados da avaliação dos alunos, assumindo-se como corresponsável e apresenta, sempre que os resultados o exijam, propostas concretas de melhoria da sua ação educativa em sede de conselho de turma, grupo disciplinar ou departamento.</t>
  </si>
  <si>
    <t>Desenvolve uma análise global dos resultados da avaliação dos alunos e apresenta  propostas concretas de melhoria da sua ação educativa em sede de conselho de turma, grupo disciplinar ou departamento.</t>
  </si>
  <si>
    <t>Revela dificuldade em analisar os resultados da avaliação dos alunos.</t>
  </si>
  <si>
    <t xml:space="preserve">Não analisa resultados da avaliação dos alunos. </t>
  </si>
  <si>
    <t>B - Participação na Escola e relação com a Comunidade</t>
  </si>
  <si>
    <t>Coordena e dinamiza projetos e/ou documentos cujos contributos são relevantes para a concretização das metas definidas no PEE.</t>
  </si>
  <si>
    <t>Coordena e dinamiza atividades relevantes para a concretização das metas definidas no PEE.</t>
  </si>
  <si>
    <t>Participa em atividades desenvolvidas na escola.</t>
  </si>
  <si>
    <t>Participa, quando solicitado, em atividades desenvolvidas na escola.</t>
  </si>
  <si>
    <t>Não participa nas atividades desenvolvidas na escola.</t>
  </si>
  <si>
    <t>Envolve-se no desempenho das funções inerentes aos cargos/serviços que desenvolve, tendo a sua ação um impacto relevante na qualidade educativa da escola.</t>
  </si>
  <si>
    <t>Envolve-se no desempenho das funções inerentes aos cargos/serviços que desenvolve, contribuindo para a qualidade educativa da escola.</t>
  </si>
  <si>
    <t>Cumpre as funções inerentes aos cargos/serviços que exerce.</t>
  </si>
  <si>
    <t>Revela dificuldades no desempenho das funções inerentes aos cargos/serviços que exerce.</t>
  </si>
  <si>
    <t>Não desempenha satisfatoriamente funções inerentes aos cargos/serviços que exerce.</t>
  </si>
  <si>
    <t>Coordena e dinamiza projetos em parceria com a comunidade educativa, promovendo o envolvimento dos diversos elementos.</t>
  </si>
  <si>
    <t>Coordena e dinamiza atividades promovendo o envolvimento dos diversos elementos da comunidade educativa.</t>
  </si>
  <si>
    <t>Participa em  atividades que contribuem para o desenvolvimento da relação com a comunidade educativa.</t>
  </si>
  <si>
    <t>Participa, quando solicitado, em atividades desenvolvidas na escola que contribuem para o desenvolvimento da relação com a comunidade educativa.</t>
  </si>
  <si>
    <t>Não se envolve em iniciativas que contribuem para o desenvolvimento da relação com a comunidade educativa.</t>
  </si>
  <si>
    <t>C - Desenvolvimento e formação Profissional</t>
  </si>
  <si>
    <t>Desenvolve  processos de  atualização do conhecimento profissional, reflete sobre as suas práticas e mobiliza o conhecimento adquirido na melhoria do seu desempenho e partilha-o com os seus pares.</t>
  </si>
  <si>
    <t>Desenvolve processos de atualização do conhecimento profissional, reflete sobre as suas práticas e mobiliza o conhecimento adquirido na melhoria do seu desempenho.</t>
  </si>
  <si>
    <t>Desenvolve processos de atualização do conhecimento profissional e mobiliza o conhecimento adquirido para a melhoria da sua ação educativa.</t>
  </si>
  <si>
    <t>Desenvolve processos de atualização do conhecimento profissional.</t>
  </si>
  <si>
    <t>Não  atualiza o seu conhecimento profissional.</t>
  </si>
  <si>
    <t>Observações</t>
  </si>
  <si>
    <t>Data</t>
  </si>
  <si>
    <t>Assinatura do Avaliador</t>
  </si>
  <si>
    <t>Avaliação interna</t>
  </si>
  <si>
    <t>Avaliação externa</t>
  </si>
  <si>
    <t>SEM AVL EXTERNA</t>
  </si>
  <si>
    <t>COM AVL EXTERNA</t>
  </si>
  <si>
    <t>CALCULO FINAL</t>
  </si>
  <si>
    <t>Parametro Cientifico</t>
  </si>
  <si>
    <t>Parametro Pedagógico</t>
  </si>
  <si>
    <t>Conteúdos Disciplinares</t>
  </si>
  <si>
    <t>Ling Portguesa</t>
  </si>
  <si>
    <t>Elementos Didaticos</t>
  </si>
  <si>
    <t>Elementos Relacionais</t>
  </si>
  <si>
    <t>Excelente</t>
  </si>
  <si>
    <t>E</t>
  </si>
  <si>
    <t>Muito Bom</t>
  </si>
  <si>
    <t>MB</t>
  </si>
  <si>
    <t>Bom</t>
  </si>
  <si>
    <t>B</t>
  </si>
  <si>
    <t>Regular</t>
  </si>
  <si>
    <t>R</t>
  </si>
  <si>
    <t>Insuficiente</t>
  </si>
  <si>
    <t>I</t>
  </si>
  <si>
    <t>CLASSIFICAÇÃO FINAL APURADA</t>
  </si>
  <si>
    <t>Média</t>
  </si>
  <si>
    <r>
      <t xml:space="preserve">Registo para </t>
    </r>
    <r>
      <rPr>
        <b/>
        <i/>
        <sz val="18"/>
        <rFont val="Arial Nova Cond Light"/>
        <family val="2"/>
      </rPr>
      <t>avaliação externa</t>
    </r>
    <r>
      <rPr>
        <b/>
        <sz val="18"/>
        <rFont val="Arial Nova Cond Light"/>
        <family val="2"/>
      </rPr>
      <t xml:space="preserve"> do desempenho do pessoal docente</t>
    </r>
  </si>
  <si>
    <r>
      <t xml:space="preserve">Registo para </t>
    </r>
    <r>
      <rPr>
        <b/>
        <i/>
        <sz val="18"/>
        <rFont val="Arial Nova Cond Light"/>
        <family val="2"/>
      </rPr>
      <t>avaliação interna</t>
    </r>
    <r>
      <rPr>
        <b/>
        <sz val="18"/>
        <rFont val="Arial Nova Cond Light"/>
        <family val="2"/>
      </rPr>
      <t xml:space="preserve"> do desempenho do pessoal docente</t>
    </r>
  </si>
  <si>
    <t>Avaliação Global do Desempenho do Pessoal Docente</t>
  </si>
  <si>
    <t>Identificação do Avaliador Externo</t>
  </si>
  <si>
    <t>Tecnico Especializado</t>
  </si>
  <si>
    <t>Classificação Final Apurada</t>
  </si>
  <si>
    <t>Conver
(1 a 10)</t>
  </si>
  <si>
    <t>Classf Pond</t>
  </si>
  <si>
    <t>Avl
DIRETOR</t>
  </si>
  <si>
    <t>Resumo da avaliação realizada</t>
  </si>
  <si>
    <t xml:space="preserve">Avaliação Concluída </t>
  </si>
  <si>
    <t>No separador</t>
  </si>
  <si>
    <t>Avaliação Interna'</t>
  </si>
  <si>
    <t>Avaliação Externa'</t>
  </si>
  <si>
    <t>INSTRUÇÕES</t>
  </si>
  <si>
    <t>INICIAR pelo  separador</t>
  </si>
  <si>
    <t>Avaliação Desempenho'</t>
  </si>
  <si>
    <t>Resumo da observação realizada nas aulas assistidas</t>
  </si>
  <si>
    <t>Assinatura do Avaliado</t>
  </si>
  <si>
    <t>Tomei conhecimento</t>
  </si>
  <si>
    <t>1 - Avaliação atribuída pela Secção de Avaliação de Desempenho Docente</t>
  </si>
  <si>
    <t>Fundamentação da avaliação:</t>
  </si>
  <si>
    <t xml:space="preserve">Data da reunião: </t>
  </si>
  <si>
    <t xml:space="preserve">Assinaturas: </t>
  </si>
  <si>
    <t>2 - Avaliação atribuída pelo Diretor</t>
  </si>
  <si>
    <t>Data:</t>
  </si>
  <si>
    <t xml:space="preserve">Assinatura: </t>
  </si>
  <si>
    <t>Tomei conhecimento.</t>
  </si>
  <si>
    <r>
      <t xml:space="preserve">Pontos
</t>
    </r>
    <r>
      <rPr>
        <b/>
        <sz val="9"/>
        <rFont val="Arial"/>
        <family val="2"/>
      </rPr>
      <t>(1 a 5)</t>
    </r>
  </si>
  <si>
    <r>
      <t xml:space="preserve">Valor atribuído
</t>
    </r>
    <r>
      <rPr>
        <b/>
        <sz val="10"/>
        <rFont val="Arial Nova Cond Light"/>
        <family val="2"/>
      </rPr>
      <t>(1 a 10)</t>
    </r>
  </si>
  <si>
    <t>Assinale com 'X' a leitura destas instruções</t>
  </si>
  <si>
    <t>Menção Qualitativa</t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</si>
  <si>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</t>
    </r>
    <r>
      <rPr>
        <b/>
        <sz val="12"/>
        <rFont val="Arial Nova Cond Light"/>
        <family val="2"/>
      </rPr>
      <t>todas</t>
    </r>
    <r>
      <rPr>
        <sz val="12"/>
        <rFont val="Arial Nova Cond Light"/>
        <family val="2"/>
      </rPr>
      <t xml:space="preserve"> as células  com o destaque a cinzento </t>
    </r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</si>
  <si>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apenas as células  para a atribuição de </t>
    </r>
    <r>
      <rPr>
        <b/>
        <i/>
        <sz val="12"/>
        <rFont val="Arial Nova Cond Light"/>
        <family val="2"/>
      </rPr>
      <t>'Pontos'</t>
    </r>
    <r>
      <rPr>
        <sz val="12"/>
        <rFont val="Arial Nova Cond Light"/>
        <family val="2"/>
      </rPr>
      <t>, na escala de 1 a 5 pontos</t>
    </r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</si>
  <si>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apenas as células  </t>
    </r>
    <r>
      <rPr>
        <b/>
        <i/>
        <sz val="12"/>
        <rFont val="Arial Nova Cond Light"/>
        <family val="2"/>
      </rPr>
      <t>'Valor atribuído'</t>
    </r>
    <r>
      <rPr>
        <sz val="12"/>
        <rFont val="Arial Nova Cond Light"/>
        <family val="2"/>
      </rPr>
      <t>, na escala de 1 a 10 valores</t>
    </r>
  </si>
  <si>
    <t>Descritores de Desempenho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</si>
</sst>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0.000"/>
  </numFmts>
  <fonts count="60" x14ac:knownFonts="1">
    <font>
      <sz val="10"/>
      <name val="Arial"/>
      <family val="2"/>
    </font>
    <font>
      <sz val="11"/>
      <name val="Arial Nova Cond Light"/>
      <family val="2"/>
    </font>
    <font>
      <sz val="14"/>
      <name val="Arial Nova Cond Light"/>
      <family val="2"/>
    </font>
    <font>
      <sz val="12"/>
      <name val="Arial Nova Cond Light"/>
      <family val="2"/>
    </font>
    <font>
      <b/>
      <sz val="14"/>
      <name val="Arial Nova Cond Light"/>
      <family val="2"/>
    </font>
    <font>
      <b/>
      <sz val="12"/>
      <name val="Arial Nova Cond Light"/>
      <family val="2"/>
    </font>
    <font>
      <sz val="10"/>
      <name val="Arial Nova Cond Light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0"/>
      <name val="Arial"/>
      <family val="2"/>
    </font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 Nova Cond Light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b/>
      <sz val="16"/>
      <name val="Arial Nova Cond Light"/>
      <family val="2"/>
    </font>
    <font>
      <b/>
      <sz val="18"/>
      <name val="Arial Nova Cond Light"/>
      <family val="2"/>
    </font>
    <font>
      <b/>
      <i/>
      <sz val="18"/>
      <name val="Arial Nova Cond Light"/>
      <family val="2"/>
    </font>
    <font>
      <b/>
      <sz val="11"/>
      <name val="Arial Nova Cond Light"/>
      <family val="2"/>
    </font>
    <font>
      <b/>
      <i/>
      <sz val="12"/>
      <name val="Arial Nova Cond Light"/>
      <family val="2"/>
    </font>
    <font>
      <b/>
      <sz val="12"/>
      <name val="Calibri"/>
      <family val="2"/>
    </font>
    <font>
      <b/>
      <i/>
      <sz val="11"/>
      <name val="Arial Nova Cond Light"/>
      <family val="2"/>
    </font>
    <font>
      <b/>
      <i/>
      <sz val="10"/>
      <name val="Arial Nova Cond Light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1"/>
      <name val="Arial Nova Cond"/>
      <family val="2"/>
    </font>
    <font>
      <sz val="11"/>
      <name val="Arial Nova Cond"/>
      <family val="2"/>
    </font>
    <font>
      <b/>
      <sz val="10"/>
      <color rgb="FF0070C0"/>
      <name val="Arial Nova Cond Light"/>
      <family val="2"/>
    </font>
    <font>
      <sz val="10"/>
      <color rgb="FF0070C0"/>
      <name val="Arial"/>
      <family val="2"/>
    </font>
    <font>
      <b/>
      <sz val="14"/>
      <name val="Arial Nova Cond"/>
      <family val="2"/>
    </font>
    <font>
      <b/>
      <sz val="12"/>
      <color theme="0"/>
      <name val="Arial Nova Cond Light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Arial Nova Cond Light"/>
      <family val="2"/>
    </font>
    <font>
      <b/>
      <i/>
      <sz val="11"/>
      <name val="Arial Nova Cond"/>
      <family val="2"/>
    </font>
    <font>
      <b/>
      <i/>
      <sz val="14"/>
      <name val="Calibri"/>
      <family val="2"/>
    </font>
    <font>
      <b/>
      <sz val="12"/>
      <color rgb="FFFF9900"/>
      <name val="Arial Nova Cond Light"/>
      <family val="2"/>
    </font>
    <font>
      <sz val="11"/>
      <color rgb="FFFF9900"/>
      <name val="Arial Nova Cond Light"/>
      <family val="2"/>
    </font>
    <font>
      <b/>
      <sz val="16"/>
      <color rgb="FFFF9900"/>
      <name val="Arial"/>
      <family val="2"/>
    </font>
    <font>
      <b/>
      <sz val="12"/>
      <color rgb="FFFF0000"/>
      <name val="Arial Nova Cond"/>
      <family val="2"/>
    </font>
    <font>
      <b/>
      <sz val="18"/>
      <name val="Arial Nova Cond"/>
      <family val="2"/>
    </font>
    <font>
      <sz val="12"/>
      <name val="Arial Nova Cond"/>
      <family val="2"/>
    </font>
    <font>
      <i/>
      <sz val="11"/>
      <color rgb="FFFF0000"/>
      <name val="Arial"/>
      <family val="2"/>
    </font>
    <font>
      <b/>
      <sz val="12"/>
      <color rgb="FF00B050"/>
      <name val="Arial"/>
      <family val="2"/>
    </font>
    <font>
      <b/>
      <sz val="14"/>
      <color theme="0"/>
      <name val="Arial Nova Cond Light"/>
      <family val="2"/>
    </font>
    <font>
      <b/>
      <sz val="11"/>
      <color rgb="FFFF0000"/>
      <name val="Arial Nova Cond Light"/>
      <family val="2"/>
    </font>
    <font>
      <b/>
      <sz val="14"/>
      <color rgb="FFFF0000"/>
      <name val="Arial Nova Cond Light"/>
      <family val="2"/>
    </font>
    <font>
      <i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6F4F4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4">
    <xf numFmtId="0" fontId="0" fillId="0" borderId="0"/>
    <xf numFmtId="0" fontId="1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3">
    <xf numFmtId="0" fontId="0" fillId="0" borderId="0" xfId="0"/>
    <xf numFmtId="0" fontId="3" fillId="0" borderId="0" xfId="0" applyFont="1" applyProtection="1">
      <protection hidden="1"/>
    </xf>
    <xf numFmtId="0" fontId="3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10" fillId="0" borderId="0" xfId="1" applyAlignment="1" applyProtection="1">
      <alignment vertical="center" wrapText="1"/>
      <protection hidden="1"/>
    </xf>
    <xf numFmtId="0" fontId="15" fillId="0" borderId="0" xfId="1" applyFont="1" applyAlignment="1" applyProtection="1">
      <alignment vertical="center" wrapText="1"/>
      <protection hidden="1"/>
    </xf>
    <xf numFmtId="0" fontId="10" fillId="0" borderId="0" xfId="1" applyAlignment="1" applyProtection="1">
      <alignment vertical="center"/>
      <protection hidden="1"/>
    </xf>
    <xf numFmtId="0" fontId="11" fillId="0" borderId="0" xfId="1" applyFont="1" applyAlignment="1" applyProtection="1">
      <alignment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0" fontId="10" fillId="0" borderId="0" xfId="1" applyProtection="1">
      <protection hidden="1"/>
    </xf>
    <xf numFmtId="0" fontId="15" fillId="0" borderId="0" xfId="1" applyFont="1" applyAlignment="1" applyProtection="1">
      <alignment vertical="center"/>
      <protection hidden="1"/>
    </xf>
    <xf numFmtId="0" fontId="10" fillId="2" borderId="1" xfId="1" applyFill="1" applyBorder="1" applyAlignment="1" applyProtection="1">
      <alignment vertical="center"/>
      <protection hidden="1"/>
    </xf>
    <xf numFmtId="0" fontId="10" fillId="2" borderId="2" xfId="1" applyFill="1" applyBorder="1" applyAlignment="1" applyProtection="1">
      <alignment vertical="center"/>
      <protection hidden="1"/>
    </xf>
    <xf numFmtId="0" fontId="10" fillId="2" borderId="3" xfId="1" applyFill="1" applyBorder="1" applyAlignment="1" applyProtection="1">
      <alignment vertical="center"/>
      <protection hidden="1"/>
    </xf>
    <xf numFmtId="0" fontId="15" fillId="2" borderId="2" xfId="1" applyFont="1" applyFill="1" applyBorder="1" applyAlignment="1" applyProtection="1">
      <alignment vertical="center"/>
      <protection hidden="1"/>
    </xf>
    <xf numFmtId="0" fontId="10" fillId="2" borderId="4" xfId="1" applyFill="1" applyBorder="1" applyAlignment="1" applyProtection="1">
      <alignment vertical="center"/>
      <protection hidden="1"/>
    </xf>
    <xf numFmtId="0" fontId="10" fillId="2" borderId="5" xfId="1" applyFill="1" applyBorder="1" applyAlignment="1" applyProtection="1">
      <alignment vertical="center"/>
      <protection hidden="1"/>
    </xf>
    <xf numFmtId="0" fontId="29" fillId="2" borderId="4" xfId="1" applyFont="1" applyFill="1" applyBorder="1" applyAlignment="1" applyProtection="1">
      <alignment vertical="center"/>
      <protection hidden="1"/>
    </xf>
    <xf numFmtId="0" fontId="10" fillId="2" borderId="0" xfId="1" applyFill="1" applyAlignment="1" applyProtection="1">
      <alignment vertical="center" wrapText="1"/>
      <protection hidden="1"/>
    </xf>
    <xf numFmtId="0" fontId="10" fillId="2" borderId="0" xfId="1" applyFill="1" applyAlignment="1" applyProtection="1">
      <alignment vertical="center"/>
      <protection hidden="1"/>
    </xf>
    <xf numFmtId="0" fontId="1" fillId="2" borderId="0" xfId="1" applyFont="1" applyFill="1" applyAlignment="1" applyProtection="1">
      <alignment vertical="center"/>
      <protection hidden="1"/>
    </xf>
    <xf numFmtId="0" fontId="15" fillId="2" borderId="0" xfId="1" applyFont="1" applyFill="1" applyAlignment="1" applyProtection="1">
      <alignment vertical="center"/>
      <protection hidden="1"/>
    </xf>
    <xf numFmtId="0" fontId="31" fillId="2" borderId="11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1" fillId="2" borderId="10" xfId="1" applyFont="1" applyFill="1" applyBorder="1" applyAlignment="1" applyProtection="1">
      <alignment vertical="center"/>
      <protection hidden="1"/>
    </xf>
    <xf numFmtId="0" fontId="10" fillId="2" borderId="6" xfId="1" applyFill="1" applyBorder="1" applyAlignment="1" applyProtection="1">
      <alignment vertical="center"/>
      <protection hidden="1"/>
    </xf>
    <xf numFmtId="0" fontId="10" fillId="2" borderId="7" xfId="1" applyFill="1" applyBorder="1" applyAlignment="1" applyProtection="1">
      <alignment vertical="center"/>
      <protection hidden="1"/>
    </xf>
    <xf numFmtId="0" fontId="10" fillId="2" borderId="8" xfId="1" applyFill="1" applyBorder="1" applyAlignment="1" applyProtection="1">
      <alignment vertical="center"/>
      <protection hidden="1"/>
    </xf>
    <xf numFmtId="0" fontId="10" fillId="2" borderId="7" xfId="1" applyFill="1" applyBorder="1" applyAlignment="1" applyProtection="1">
      <alignment vertical="center" wrapText="1"/>
      <protection hidden="1"/>
    </xf>
    <xf numFmtId="0" fontId="15" fillId="2" borderId="7" xfId="1" applyFont="1" applyFill="1" applyBorder="1" applyAlignment="1" applyProtection="1">
      <alignment vertical="center"/>
      <protection hidden="1"/>
    </xf>
    <xf numFmtId="0" fontId="16" fillId="2" borderId="7" xfId="1" applyFont="1" applyFill="1" applyBorder="1" applyAlignment="1" applyProtection="1">
      <alignment horizontal="center" vertical="center"/>
      <protection hidden="1"/>
    </xf>
    <xf numFmtId="0" fontId="29" fillId="2" borderId="4" xfId="1" applyFont="1" applyFill="1" applyBorder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vertical="center" wrapText="1"/>
      <protection hidden="1"/>
    </xf>
    <xf numFmtId="0" fontId="10" fillId="2" borderId="4" xfId="1" applyFill="1" applyBorder="1" applyAlignment="1" applyProtection="1">
      <alignment vertical="center" wrapText="1"/>
      <protection hidden="1"/>
    </xf>
    <xf numFmtId="0" fontId="10" fillId="2" borderId="5" xfId="1" applyFill="1" applyBorder="1" applyAlignment="1" applyProtection="1">
      <alignment vertical="center" wrapText="1"/>
      <protection hidden="1"/>
    </xf>
    <xf numFmtId="0" fontId="10" fillId="2" borderId="6" xfId="1" applyFill="1" applyBorder="1" applyAlignment="1" applyProtection="1">
      <alignment vertical="center" wrapText="1"/>
      <protection hidden="1"/>
    </xf>
    <xf numFmtId="0" fontId="10" fillId="2" borderId="8" xfId="1" applyFill="1" applyBorder="1" applyAlignment="1" applyProtection="1">
      <alignment vertical="center" wrapText="1"/>
      <protection hidden="1"/>
    </xf>
    <xf numFmtId="0" fontId="15" fillId="2" borderId="7" xfId="1" applyFont="1" applyFill="1" applyBorder="1" applyAlignment="1" applyProtection="1">
      <alignment vertical="center" wrapText="1"/>
      <protection hidden="1"/>
    </xf>
    <xf numFmtId="0" fontId="10" fillId="2" borderId="1" xfId="1" applyFill="1" applyBorder="1" applyAlignment="1" applyProtection="1">
      <alignment vertical="center" wrapText="1"/>
      <protection hidden="1"/>
    </xf>
    <xf numFmtId="0" fontId="10" fillId="2" borderId="2" xfId="1" applyFill="1" applyBorder="1" applyAlignment="1" applyProtection="1">
      <alignment vertical="center" wrapText="1"/>
      <protection hidden="1"/>
    </xf>
    <xf numFmtId="0" fontId="10" fillId="2" borderId="3" xfId="1" applyFill="1" applyBorder="1" applyAlignment="1" applyProtection="1">
      <alignment vertical="center" wrapText="1"/>
      <protection hidden="1"/>
    </xf>
    <xf numFmtId="0" fontId="14" fillId="2" borderId="0" xfId="1" applyFont="1" applyFill="1" applyAlignment="1" applyProtection="1">
      <alignment horizontal="center" vertical="center" wrapText="1"/>
      <protection hidden="1"/>
    </xf>
    <xf numFmtId="0" fontId="15" fillId="2" borderId="2" xfId="1" applyFont="1" applyFill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17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 wrapText="1"/>
      <protection hidden="1"/>
    </xf>
    <xf numFmtId="0" fontId="10" fillId="0" borderId="0" xfId="1" applyAlignment="1" applyProtection="1">
      <alignment horizontal="center" vertical="center" wrapText="1"/>
      <protection hidden="1"/>
    </xf>
    <xf numFmtId="0" fontId="10" fillId="0" borderId="4" xfId="1" applyBorder="1" applyAlignment="1" applyProtection="1">
      <alignment vertical="center" wrapText="1"/>
      <protection hidden="1"/>
    </xf>
    <xf numFmtId="0" fontId="10" fillId="0" borderId="5" xfId="1" applyBorder="1" applyAlignment="1" applyProtection="1">
      <alignment vertical="center" wrapText="1"/>
      <protection hidden="1"/>
    </xf>
    <xf numFmtId="0" fontId="10" fillId="0" borderId="1" xfId="1" applyBorder="1" applyAlignment="1" applyProtection="1">
      <alignment vertical="center" wrapText="1"/>
      <protection hidden="1"/>
    </xf>
    <xf numFmtId="0" fontId="10" fillId="0" borderId="2" xfId="1" applyBorder="1" applyAlignment="1" applyProtection="1">
      <alignment vertical="center" wrapText="1"/>
      <protection hidden="1"/>
    </xf>
    <xf numFmtId="0" fontId="15" fillId="0" borderId="2" xfId="1" applyFont="1" applyBorder="1" applyAlignment="1" applyProtection="1">
      <alignment vertical="center" wrapText="1"/>
      <protection hidden="1"/>
    </xf>
    <xf numFmtId="0" fontId="10" fillId="0" borderId="3" xfId="1" applyBorder="1" applyAlignment="1" applyProtection="1">
      <alignment vertical="center" wrapText="1"/>
      <protection hidden="1"/>
    </xf>
    <xf numFmtId="0" fontId="10" fillId="0" borderId="6" xfId="1" applyBorder="1" applyAlignment="1" applyProtection="1">
      <alignment vertical="center" wrapText="1"/>
      <protection hidden="1"/>
    </xf>
    <xf numFmtId="0" fontId="10" fillId="0" borderId="7" xfId="1" applyBorder="1" applyAlignment="1" applyProtection="1">
      <alignment vertical="center" wrapText="1"/>
      <protection hidden="1"/>
    </xf>
    <xf numFmtId="0" fontId="15" fillId="0" borderId="7" xfId="1" applyFont="1" applyBorder="1" applyAlignment="1" applyProtection="1">
      <alignment vertical="center" wrapText="1"/>
      <protection hidden="1"/>
    </xf>
    <xf numFmtId="0" fontId="10" fillId="0" borderId="8" xfId="1" applyBorder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0" fontId="3" fillId="2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3" fillId="2" borderId="0" xfId="0" quotePrefix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1" fillId="2" borderId="5" xfId="0" applyFont="1" applyFill="1" applyBorder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0" borderId="0" xfId="0" quotePrefix="1" applyFont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vertical="center" wrapText="1"/>
      <protection locked="0"/>
    </xf>
    <xf numFmtId="0" fontId="48" fillId="2" borderId="0" xfId="0" applyFont="1" applyFill="1" applyAlignment="1" applyProtection="1">
      <alignment horizontal="right" vertical="center"/>
      <protection hidden="1"/>
    </xf>
    <xf numFmtId="0" fontId="48" fillId="2" borderId="0" xfId="0" applyFont="1" applyFill="1" applyAlignment="1" applyProtection="1">
      <alignment horizontal="center" vertical="center"/>
      <protection hidden="1"/>
    </xf>
    <xf numFmtId="0" fontId="49" fillId="2" borderId="0" xfId="0" applyFont="1" applyFill="1" applyProtection="1">
      <protection hidden="1"/>
    </xf>
    <xf numFmtId="0" fontId="50" fillId="2" borderId="0" xfId="0" applyFont="1" applyFill="1" applyAlignment="1" applyProtection="1">
      <alignment horizontal="center" vertical="center"/>
      <protection hidden="1"/>
    </xf>
    <xf numFmtId="0" fontId="51" fillId="2" borderId="0" xfId="0" applyFont="1" applyFill="1" applyAlignment="1" applyProtection="1">
      <alignment horizontal="left" vertical="center"/>
      <protection hidden="1"/>
    </xf>
    <xf numFmtId="0" fontId="7" fillId="0" borderId="11" xfId="0" applyFont="1" applyBorder="1" applyProtection="1">
      <protection locked="0"/>
    </xf>
    <xf numFmtId="0" fontId="19" fillId="0" borderId="0" xfId="1" applyFont="1" applyAlignment="1" applyProtection="1">
      <alignment horizontal="center" vertical="center" wrapText="1"/>
      <protection hidden="1"/>
    </xf>
    <xf numFmtId="0" fontId="53" fillId="0" borderId="0" xfId="0" applyFont="1" applyAlignment="1" applyProtection="1">
      <alignment vertical="top"/>
      <protection locked="0"/>
    </xf>
    <xf numFmtId="0" fontId="53" fillId="2" borderId="1" xfId="0" applyFont="1" applyFill="1" applyBorder="1" applyAlignment="1" applyProtection="1">
      <alignment vertical="top"/>
      <protection locked="0"/>
    </xf>
    <xf numFmtId="0" fontId="53" fillId="2" borderId="2" xfId="0" applyFont="1" applyFill="1" applyBorder="1" applyAlignment="1" applyProtection="1">
      <alignment vertical="top"/>
      <protection locked="0"/>
    </xf>
    <xf numFmtId="0" fontId="53" fillId="2" borderId="3" xfId="0" applyFont="1" applyFill="1" applyBorder="1" applyAlignment="1" applyProtection="1">
      <alignment vertical="top"/>
      <protection locked="0"/>
    </xf>
    <xf numFmtId="0" fontId="53" fillId="2" borderId="4" xfId="0" applyFont="1" applyFill="1" applyBorder="1" applyAlignment="1" applyProtection="1">
      <alignment vertical="top"/>
      <protection locked="0"/>
    </xf>
    <xf numFmtId="0" fontId="53" fillId="2" borderId="0" xfId="0" applyFont="1" applyFill="1" applyAlignment="1" applyProtection="1">
      <alignment vertical="top"/>
      <protection locked="0"/>
    </xf>
    <xf numFmtId="0" fontId="53" fillId="2" borderId="0" xfId="0" applyFont="1" applyFill="1" applyAlignment="1" applyProtection="1">
      <alignment horizontal="center" vertical="center"/>
      <protection locked="0"/>
    </xf>
    <xf numFmtId="0" fontId="53" fillId="2" borderId="0" xfId="0" applyFont="1" applyFill="1" applyAlignment="1" applyProtection="1">
      <alignment horizontal="center" vertical="top"/>
      <protection locked="0"/>
    </xf>
    <xf numFmtId="0" fontId="53" fillId="2" borderId="5" xfId="0" applyFont="1" applyFill="1" applyBorder="1" applyAlignment="1" applyProtection="1">
      <alignment vertical="top"/>
      <protection locked="0"/>
    </xf>
    <xf numFmtId="0" fontId="53" fillId="2" borderId="6" xfId="0" applyFont="1" applyFill="1" applyBorder="1" applyAlignment="1" applyProtection="1">
      <alignment vertical="top"/>
      <protection locked="0"/>
    </xf>
    <xf numFmtId="0" fontId="53" fillId="2" borderId="7" xfId="0" applyFont="1" applyFill="1" applyBorder="1" applyAlignment="1" applyProtection="1">
      <alignment vertical="top"/>
      <protection locked="0"/>
    </xf>
    <xf numFmtId="0" fontId="53" fillId="2" borderId="8" xfId="0" applyFont="1" applyFill="1" applyBorder="1" applyAlignment="1" applyProtection="1">
      <alignment vertical="top"/>
      <protection locked="0"/>
    </xf>
    <xf numFmtId="0" fontId="53" fillId="2" borderId="0" xfId="0" applyFont="1" applyFill="1" applyProtection="1">
      <protection hidden="1"/>
    </xf>
    <xf numFmtId="0" fontId="53" fillId="0" borderId="0" xfId="0" applyFont="1" applyProtection="1">
      <protection locked="0"/>
    </xf>
    <xf numFmtId="0" fontId="53" fillId="2" borderId="4" xfId="0" applyFont="1" applyFill="1" applyBorder="1" applyProtection="1">
      <protection locked="0"/>
    </xf>
    <xf numFmtId="0" fontId="53" fillId="2" borderId="0" xfId="0" applyFont="1" applyFill="1" applyProtection="1">
      <protection locked="0"/>
    </xf>
    <xf numFmtId="0" fontId="53" fillId="2" borderId="5" xfId="0" applyFont="1" applyFill="1" applyBorder="1" applyProtection="1">
      <protection locked="0"/>
    </xf>
    <xf numFmtId="0" fontId="53" fillId="2" borderId="6" xfId="0" applyFont="1" applyFill="1" applyBorder="1" applyProtection="1">
      <protection locked="0"/>
    </xf>
    <xf numFmtId="0" fontId="53" fillId="2" borderId="7" xfId="0" applyFont="1" applyFill="1" applyBorder="1" applyProtection="1">
      <protection locked="0"/>
    </xf>
    <xf numFmtId="0" fontId="53" fillId="2" borderId="8" xfId="0" applyFont="1" applyFill="1" applyBorder="1" applyProtection="1">
      <protection locked="0"/>
    </xf>
    <xf numFmtId="0" fontId="53" fillId="12" borderId="0" xfId="0" applyFont="1" applyFill="1" applyProtection="1">
      <protection locked="0"/>
    </xf>
    <xf numFmtId="0" fontId="53" fillId="2" borderId="1" xfId="0" applyFont="1" applyFill="1" applyBorder="1" applyProtection="1">
      <protection locked="0"/>
    </xf>
    <xf numFmtId="0" fontId="53" fillId="2" borderId="2" xfId="0" applyFont="1" applyFill="1" applyBorder="1" applyProtection="1">
      <protection locked="0"/>
    </xf>
    <xf numFmtId="0" fontId="53" fillId="2" borderId="3" xfId="0" applyFont="1" applyFill="1" applyBorder="1" applyProtection="1">
      <protection locked="0"/>
    </xf>
    <xf numFmtId="0" fontId="41" fillId="2" borderId="0" xfId="0" applyFont="1" applyFill="1" applyProtection="1">
      <protection locked="0"/>
    </xf>
    <xf numFmtId="0" fontId="0" fillId="0" borderId="0" xfId="0" applyAlignment="1" applyProtection="1">
      <alignment vertical="center" wrapText="1"/>
      <protection hidden="1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9" fontId="20" fillId="5" borderId="18" xfId="0" applyNumberFormat="1" applyFont="1" applyFill="1" applyBorder="1" applyAlignment="1" applyProtection="1">
      <alignment horizontal="center" vertical="center" wrapText="1"/>
      <protection hidden="1"/>
    </xf>
    <xf numFmtId="9" fontId="20" fillId="4" borderId="20" xfId="0" applyNumberFormat="1" applyFont="1" applyFill="1" applyBorder="1" applyAlignment="1" applyProtection="1">
      <alignment horizontal="center" vertical="center" wrapText="1"/>
      <protection hidden="1"/>
    </xf>
    <xf numFmtId="9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vertical="center" wrapText="1"/>
      <protection hidden="1"/>
    </xf>
    <xf numFmtId="9" fontId="20" fillId="0" borderId="11" xfId="0" applyNumberFormat="1" applyFont="1" applyBorder="1" applyAlignment="1" applyProtection="1">
      <alignment horizontal="center" vertical="center" wrapText="1"/>
      <protection hidden="1"/>
    </xf>
    <xf numFmtId="9" fontId="20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wrapText="1"/>
      <protection hidden="1"/>
    </xf>
    <xf numFmtId="0" fontId="20" fillId="0" borderId="28" xfId="0" applyFont="1" applyBorder="1" applyAlignment="1" applyProtection="1">
      <alignment vertical="center" wrapText="1"/>
      <protection hidden="1"/>
    </xf>
    <xf numFmtId="9" fontId="20" fillId="0" borderId="28" xfId="0" applyNumberFormat="1" applyFont="1" applyBorder="1" applyAlignment="1" applyProtection="1">
      <alignment horizontal="center" vertical="center" wrapText="1"/>
      <protection hidden="1"/>
    </xf>
    <xf numFmtId="9" fontId="20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165" fontId="21" fillId="0" borderId="0" xfId="0" applyNumberFormat="1" applyFont="1" applyAlignment="1" applyProtection="1">
      <alignment horizontal="center" vertical="center" wrapText="1"/>
      <protection hidden="1"/>
    </xf>
    <xf numFmtId="165" fontId="21" fillId="0" borderId="4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0" fillId="4" borderId="11" xfId="0" applyFont="1" applyFill="1" applyBorder="1" applyAlignment="1" applyProtection="1">
      <alignment horizontal="center" vertical="center" wrapText="1"/>
      <protection hidden="1"/>
    </xf>
    <xf numFmtId="0" fontId="20" fillId="6" borderId="28" xfId="0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0" fillId="6" borderId="30" xfId="0" applyFont="1" applyFill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65" fontId="0" fillId="0" borderId="11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65" fontId="43" fillId="4" borderId="28" xfId="0" applyNumberFormat="1" applyFont="1" applyFill="1" applyBorder="1" applyAlignment="1" applyProtection="1">
      <alignment horizontal="center" vertical="center"/>
      <protection hidden="1"/>
    </xf>
    <xf numFmtId="0" fontId="39" fillId="2" borderId="18" xfId="0" applyFont="1" applyFill="1" applyBorder="1" applyAlignment="1" applyProtection="1">
      <alignment horizontal="left" vertical="center"/>
      <protection hidden="1"/>
    </xf>
    <xf numFmtId="0" fontId="40" fillId="2" borderId="20" xfId="0" applyFont="1" applyFill="1" applyBorder="1" applyAlignment="1" applyProtection="1">
      <alignment horizontal="center" vertical="center"/>
      <protection hidden="1"/>
    </xf>
    <xf numFmtId="0" fontId="40" fillId="2" borderId="28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left" vertical="center" wrapText="1"/>
      <protection hidden="1"/>
    </xf>
    <xf numFmtId="0" fontId="0" fillId="0" borderId="9" xfId="0" applyBorder="1" applyProtection="1">
      <protection hidden="1"/>
    </xf>
    <xf numFmtId="165" fontId="43" fillId="5" borderId="12" xfId="3" applyNumberFormat="1" applyFont="1" applyFill="1" applyBorder="1" applyAlignment="1" applyProtection="1">
      <alignment horizontal="center" vertical="center" wrapText="1"/>
      <protection hidden="1"/>
    </xf>
    <xf numFmtId="165" fontId="43" fillId="6" borderId="28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/>
      <protection hidden="1"/>
    </xf>
    <xf numFmtId="165" fontId="43" fillId="5" borderId="21" xfId="0" applyNumberFormat="1" applyFont="1" applyFill="1" applyBorder="1" applyAlignment="1" applyProtection="1">
      <alignment horizontal="center"/>
      <protection hidden="1"/>
    </xf>
    <xf numFmtId="0" fontId="43" fillId="4" borderId="21" xfId="0" applyFont="1" applyFill="1" applyBorder="1" applyAlignment="1" applyProtection="1">
      <alignment horizontal="center" vertical="center"/>
      <protection hidden="1"/>
    </xf>
    <xf numFmtId="0" fontId="43" fillId="6" borderId="21" xfId="0" applyFont="1" applyFill="1" applyBorder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53" fillId="2" borderId="0" xfId="0" applyFont="1" applyFill="1" applyAlignment="1" applyProtection="1">
      <alignment vertical="top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indent="3"/>
      <protection hidden="1"/>
    </xf>
    <xf numFmtId="0" fontId="56" fillId="9" borderId="57" xfId="0" applyFont="1" applyFill="1" applyBorder="1" applyAlignment="1" applyProtection="1">
      <alignment horizontal="center" vertical="center"/>
      <protection hidden="1"/>
    </xf>
    <xf numFmtId="0" fontId="56" fillId="9" borderId="58" xfId="0" applyFont="1" applyFill="1" applyBorder="1" applyAlignment="1" applyProtection="1">
      <alignment horizontal="center" vertical="center"/>
      <protection hidden="1"/>
    </xf>
    <xf numFmtId="0" fontId="42" fillId="3" borderId="0" xfId="0" quotePrefix="1" applyFont="1" applyFill="1" applyAlignment="1" applyProtection="1">
      <alignment horizontal="center"/>
      <protection hidden="1"/>
    </xf>
    <xf numFmtId="0" fontId="42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2" fillId="8" borderId="0" xfId="0" quotePrefix="1" applyFont="1" applyFill="1" applyAlignment="1" applyProtection="1">
      <alignment horizontal="center"/>
      <protection hidden="1"/>
    </xf>
    <xf numFmtId="0" fontId="42" fillId="8" borderId="0" xfId="0" applyFont="1" applyFill="1" applyAlignment="1" applyProtection="1">
      <alignment horizontal="center"/>
      <protection hidden="1"/>
    </xf>
    <xf numFmtId="0" fontId="42" fillId="10" borderId="0" xfId="0" quotePrefix="1" applyFont="1" applyFill="1" applyAlignment="1" applyProtection="1">
      <alignment horizontal="center"/>
      <protection hidden="1"/>
    </xf>
    <xf numFmtId="0" fontId="42" fillId="10" borderId="0" xfId="0" applyFont="1" applyFill="1" applyAlignment="1" applyProtection="1">
      <alignment horizontal="center"/>
      <protection hidden="1"/>
    </xf>
    <xf numFmtId="0" fontId="58" fillId="0" borderId="0" xfId="0" applyFont="1" applyAlignment="1" applyProtection="1">
      <alignment horizontal="right"/>
      <protection hidden="1"/>
    </xf>
    <xf numFmtId="0" fontId="58" fillId="0" borderId="5" xfId="0" applyFont="1" applyBorder="1" applyAlignment="1" applyProtection="1">
      <alignment horizontal="right"/>
      <protection hidden="1"/>
    </xf>
    <xf numFmtId="0" fontId="53" fillId="12" borderId="16" xfId="0" applyFont="1" applyFill="1" applyBorder="1" applyAlignment="1" applyProtection="1">
      <alignment horizontal="center"/>
      <protection locked="0"/>
    </xf>
    <xf numFmtId="0" fontId="53" fillId="12" borderId="18" xfId="0" applyFont="1" applyFill="1" applyBorder="1" applyAlignment="1" applyProtection="1">
      <alignment vertical="top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53" fillId="12" borderId="18" xfId="0" applyFont="1" applyFill="1" applyBorder="1" applyAlignment="1" applyProtection="1">
      <alignment horizontal="center" vertical="top"/>
      <protection locked="0"/>
    </xf>
    <xf numFmtId="0" fontId="53" fillId="12" borderId="19" xfId="0" applyFont="1" applyFill="1" applyBorder="1" applyAlignment="1" applyProtection="1">
      <alignment horizontal="center" vertical="top"/>
      <protection locked="0"/>
    </xf>
    <xf numFmtId="0" fontId="53" fillId="12" borderId="20" xfId="0" applyFont="1" applyFill="1" applyBorder="1" applyAlignment="1" applyProtection="1">
      <alignment horizontal="center" vertical="top"/>
      <protection locked="0"/>
    </xf>
    <xf numFmtId="0" fontId="53" fillId="12" borderId="12" xfId="0" applyFont="1" applyFill="1" applyBorder="1" applyAlignment="1" applyProtection="1">
      <alignment horizontal="center"/>
      <protection locked="0"/>
    </xf>
    <xf numFmtId="0" fontId="53" fillId="12" borderId="13" xfId="0" applyFont="1" applyFill="1" applyBorder="1" applyAlignment="1" applyProtection="1">
      <alignment horizontal="center"/>
      <protection locked="0"/>
    </xf>
    <xf numFmtId="0" fontId="53" fillId="12" borderId="14" xfId="0" applyFont="1" applyFill="1" applyBorder="1" applyAlignment="1" applyProtection="1">
      <alignment horizontal="center"/>
      <protection locked="0"/>
    </xf>
    <xf numFmtId="0" fontId="53" fillId="12" borderId="15" xfId="0" applyFont="1" applyFill="1" applyBorder="1" applyAlignment="1" applyProtection="1">
      <alignment horizontal="center"/>
      <protection locked="0"/>
    </xf>
    <xf numFmtId="0" fontId="53" fillId="12" borderId="17" xfId="0" applyFont="1" applyFill="1" applyBorder="1" applyAlignment="1" applyProtection="1">
      <alignment horizontal="center"/>
      <protection locked="0"/>
    </xf>
    <xf numFmtId="0" fontId="53" fillId="12" borderId="9" xfId="0" applyFont="1" applyFill="1" applyBorder="1" applyAlignment="1" applyProtection="1">
      <alignment horizontal="center"/>
      <protection locked="0"/>
    </xf>
    <xf numFmtId="0" fontId="53" fillId="12" borderId="0" xfId="0" applyFont="1" applyFill="1" applyAlignment="1" applyProtection="1">
      <alignment horizontal="center"/>
      <protection locked="0"/>
    </xf>
    <xf numFmtId="0" fontId="53" fillId="12" borderId="10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10" xfId="0" applyFont="1" applyFill="1" applyBorder="1" applyAlignment="1" applyProtection="1">
      <alignment horizontal="left" vertical="center" wrapText="1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vertical="center"/>
      <protection hidden="1"/>
    </xf>
    <xf numFmtId="0" fontId="1" fillId="2" borderId="19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53" fillId="12" borderId="16" xfId="0" applyFont="1" applyFill="1" applyBorder="1" applyAlignment="1" applyProtection="1">
      <alignment horizontal="center" vertical="top"/>
      <protection locked="0"/>
    </xf>
    <xf numFmtId="0" fontId="52" fillId="2" borderId="18" xfId="0" applyFont="1" applyFill="1" applyBorder="1" applyAlignment="1" applyProtection="1">
      <alignment horizontal="center" vertical="center"/>
      <protection hidden="1"/>
    </xf>
    <xf numFmtId="0" fontId="52" fillId="2" borderId="19" xfId="0" applyFont="1" applyFill="1" applyBorder="1" applyAlignment="1" applyProtection="1">
      <alignment horizontal="center" vertical="center"/>
      <protection hidden="1"/>
    </xf>
    <xf numFmtId="0" fontId="52" fillId="2" borderId="20" xfId="0" applyFont="1" applyFill="1" applyBorder="1" applyAlignment="1" applyProtection="1">
      <alignment horizontal="center" vertical="center"/>
      <protection hidden="1"/>
    </xf>
    <xf numFmtId="9" fontId="32" fillId="2" borderId="11" xfId="0" applyNumberFormat="1" applyFont="1" applyFill="1" applyBorder="1" applyAlignment="1" applyProtection="1">
      <alignment horizontal="center" vertical="center"/>
      <protection hidden="1"/>
    </xf>
    <xf numFmtId="0" fontId="32" fillId="2" borderId="11" xfId="0" applyFont="1" applyFill="1" applyBorder="1" applyAlignment="1" applyProtection="1">
      <alignment horizontal="center" vertical="center"/>
      <protection hidden="1"/>
    </xf>
    <xf numFmtId="165" fontId="38" fillId="0" borderId="18" xfId="0" applyNumberFormat="1" applyFont="1" applyBorder="1" applyAlignment="1" applyProtection="1">
      <alignment horizontal="center" vertical="center"/>
      <protection hidden="1"/>
    </xf>
    <xf numFmtId="165" fontId="38" fillId="0" borderId="20" xfId="0" applyNumberFormat="1" applyFont="1" applyBorder="1" applyAlignment="1" applyProtection="1">
      <alignment horizontal="center" vertical="center"/>
      <protection hidden="1"/>
    </xf>
    <xf numFmtId="165" fontId="36" fillId="0" borderId="18" xfId="0" applyNumberFormat="1" applyFont="1" applyBorder="1" applyAlignment="1" applyProtection="1">
      <alignment horizontal="center" vertical="center"/>
      <protection hidden="1"/>
    </xf>
    <xf numFmtId="165" fontId="36" fillId="0" borderId="19" xfId="0" applyNumberFormat="1" applyFont="1" applyBorder="1" applyAlignment="1" applyProtection="1">
      <alignment horizontal="center" vertical="center"/>
      <protection hidden="1"/>
    </xf>
    <xf numFmtId="165" fontId="36" fillId="0" borderId="20" xfId="0" applyNumberFormat="1" applyFont="1" applyBorder="1" applyAlignment="1" applyProtection="1">
      <alignment horizontal="center" vertical="center"/>
      <protection hidden="1"/>
    </xf>
    <xf numFmtId="165" fontId="29" fillId="12" borderId="12" xfId="0" applyNumberFormat="1" applyFont="1" applyFill="1" applyBorder="1" applyAlignment="1" applyProtection="1">
      <alignment horizontal="center" vertical="center"/>
      <protection hidden="1"/>
    </xf>
    <xf numFmtId="165" fontId="29" fillId="12" borderId="14" xfId="0" applyNumberFormat="1" applyFont="1" applyFill="1" applyBorder="1" applyAlignment="1" applyProtection="1">
      <alignment horizontal="center" vertical="center"/>
      <protection hidden="1"/>
    </xf>
    <xf numFmtId="165" fontId="29" fillId="12" borderId="9" xfId="0" applyNumberFormat="1" applyFont="1" applyFill="1" applyBorder="1" applyAlignment="1" applyProtection="1">
      <alignment horizontal="center" vertical="center"/>
      <protection hidden="1"/>
    </xf>
    <xf numFmtId="165" fontId="29" fillId="12" borderId="10" xfId="0" applyNumberFormat="1" applyFont="1" applyFill="1" applyBorder="1" applyAlignment="1" applyProtection="1">
      <alignment horizontal="center" vertical="center"/>
      <protection hidden="1"/>
    </xf>
    <xf numFmtId="165" fontId="29" fillId="12" borderId="15" xfId="0" applyNumberFormat="1" applyFont="1" applyFill="1" applyBorder="1" applyAlignment="1" applyProtection="1">
      <alignment horizontal="center" vertical="center"/>
      <protection hidden="1"/>
    </xf>
    <xf numFmtId="165" fontId="29" fillId="12" borderId="17" xfId="0" applyNumberFormat="1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17" xfId="0" applyFont="1" applyFill="1" applyBorder="1" applyAlignment="1" applyProtection="1">
      <alignment horizontal="left" vertical="center"/>
      <protection hidden="1"/>
    </xf>
    <xf numFmtId="165" fontId="37" fillId="0" borderId="11" xfId="0" applyNumberFormat="1" applyFont="1" applyBorder="1" applyAlignment="1" applyProtection="1">
      <alignment horizontal="center" vertical="center"/>
      <protection hidden="1"/>
    </xf>
    <xf numFmtId="165" fontId="46" fillId="0" borderId="12" xfId="0" applyNumberFormat="1" applyFont="1" applyBorder="1" applyAlignment="1" applyProtection="1">
      <alignment horizontal="center" vertical="center"/>
      <protection hidden="1"/>
    </xf>
    <xf numFmtId="165" fontId="46" fillId="0" borderId="14" xfId="0" applyNumberFormat="1" applyFont="1" applyBorder="1" applyAlignment="1" applyProtection="1">
      <alignment horizontal="center" vertical="center"/>
      <protection hidden="1"/>
    </xf>
    <xf numFmtId="165" fontId="46" fillId="0" borderId="9" xfId="0" applyNumberFormat="1" applyFont="1" applyBorder="1" applyAlignment="1" applyProtection="1">
      <alignment horizontal="center" vertical="center"/>
      <protection hidden="1"/>
    </xf>
    <xf numFmtId="165" fontId="46" fillId="0" borderId="10" xfId="0" applyNumberFormat="1" applyFont="1" applyBorder="1" applyAlignment="1" applyProtection="1">
      <alignment horizontal="center" vertical="center"/>
      <protection hidden="1"/>
    </xf>
    <xf numFmtId="165" fontId="46" fillId="0" borderId="15" xfId="0" applyNumberFormat="1" applyFont="1" applyBorder="1" applyAlignment="1" applyProtection="1">
      <alignment horizontal="center" vertical="center"/>
      <protection hidden="1"/>
    </xf>
    <xf numFmtId="165" fontId="46" fillId="0" borderId="17" xfId="0" applyNumberFormat="1" applyFont="1" applyBorder="1" applyAlignment="1" applyProtection="1">
      <alignment horizontal="center" vertical="center"/>
      <protection hidden="1"/>
    </xf>
    <xf numFmtId="165" fontId="35" fillId="0" borderId="12" xfId="0" applyNumberFormat="1" applyFont="1" applyBorder="1" applyAlignment="1" applyProtection="1">
      <alignment horizontal="center" vertical="center"/>
      <protection hidden="1"/>
    </xf>
    <xf numFmtId="165" fontId="35" fillId="0" borderId="13" xfId="0" applyNumberFormat="1" applyFont="1" applyBorder="1" applyAlignment="1" applyProtection="1">
      <alignment horizontal="center" vertical="center"/>
      <protection hidden="1"/>
    </xf>
    <xf numFmtId="165" fontId="35" fillId="0" borderId="14" xfId="0" applyNumberFormat="1" applyFont="1" applyBorder="1" applyAlignment="1" applyProtection="1">
      <alignment horizontal="center" vertical="center"/>
      <protection hidden="1"/>
    </xf>
    <xf numFmtId="165" fontId="35" fillId="0" borderId="9" xfId="0" applyNumberFormat="1" applyFont="1" applyBorder="1" applyAlignment="1" applyProtection="1">
      <alignment horizontal="center" vertical="center"/>
      <protection hidden="1"/>
    </xf>
    <xf numFmtId="165" fontId="35" fillId="0" borderId="0" xfId="0" applyNumberFormat="1" applyFont="1" applyAlignment="1" applyProtection="1">
      <alignment horizontal="center" vertical="center"/>
      <protection hidden="1"/>
    </xf>
    <xf numFmtId="165" fontId="35" fillId="0" borderId="10" xfId="0" applyNumberFormat="1" applyFont="1" applyBorder="1" applyAlignment="1" applyProtection="1">
      <alignment horizontal="center" vertical="center"/>
      <protection hidden="1"/>
    </xf>
    <xf numFmtId="165" fontId="35" fillId="0" borderId="15" xfId="0" applyNumberFormat="1" applyFont="1" applyBorder="1" applyAlignment="1" applyProtection="1">
      <alignment horizontal="center" vertical="center"/>
      <protection hidden="1"/>
    </xf>
    <xf numFmtId="165" fontId="35" fillId="0" borderId="16" xfId="0" applyNumberFormat="1" applyFont="1" applyBorder="1" applyAlignment="1" applyProtection="1">
      <alignment horizontal="center" vertical="center"/>
      <protection hidden="1"/>
    </xf>
    <xf numFmtId="165" fontId="35" fillId="0" borderId="17" xfId="0" applyNumberFormat="1" applyFont="1" applyBorder="1" applyAlignment="1" applyProtection="1">
      <alignment horizontal="center" vertical="center"/>
      <protection hidden="1"/>
    </xf>
    <xf numFmtId="9" fontId="33" fillId="2" borderId="12" xfId="0" applyNumberFormat="1" applyFont="1" applyFill="1" applyBorder="1" applyAlignment="1" applyProtection="1">
      <alignment horizontal="center" vertical="center"/>
      <protection hidden="1"/>
    </xf>
    <xf numFmtId="9" fontId="33" fillId="2" borderId="14" xfId="0" applyNumberFormat="1" applyFont="1" applyFill="1" applyBorder="1" applyAlignment="1" applyProtection="1">
      <alignment horizontal="center" vertical="center"/>
      <protection hidden="1"/>
    </xf>
    <xf numFmtId="9" fontId="33" fillId="2" borderId="9" xfId="0" applyNumberFormat="1" applyFont="1" applyFill="1" applyBorder="1" applyAlignment="1" applyProtection="1">
      <alignment horizontal="center" vertical="center"/>
      <protection hidden="1"/>
    </xf>
    <xf numFmtId="9" fontId="33" fillId="2" borderId="10" xfId="0" applyNumberFormat="1" applyFont="1" applyFill="1" applyBorder="1" applyAlignment="1" applyProtection="1">
      <alignment horizontal="center" vertical="center"/>
      <protection hidden="1"/>
    </xf>
    <xf numFmtId="9" fontId="33" fillId="2" borderId="15" xfId="0" applyNumberFormat="1" applyFont="1" applyFill="1" applyBorder="1" applyAlignment="1" applyProtection="1">
      <alignment horizontal="center" vertical="center"/>
      <protection hidden="1"/>
    </xf>
    <xf numFmtId="9" fontId="33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165" fontId="32" fillId="0" borderId="12" xfId="2" applyNumberFormat="1" applyFont="1" applyBorder="1" applyAlignment="1" applyProtection="1">
      <alignment horizontal="center" vertical="center"/>
      <protection hidden="1"/>
    </xf>
    <xf numFmtId="165" fontId="32" fillId="0" borderId="14" xfId="2" applyNumberFormat="1" applyFont="1" applyBorder="1" applyAlignment="1" applyProtection="1">
      <alignment horizontal="center" vertical="center"/>
      <protection hidden="1"/>
    </xf>
    <xf numFmtId="165" fontId="32" fillId="0" borderId="9" xfId="2" applyNumberFormat="1" applyFont="1" applyBorder="1" applyAlignment="1" applyProtection="1">
      <alignment horizontal="center" vertical="center"/>
      <protection hidden="1"/>
    </xf>
    <xf numFmtId="165" fontId="32" fillId="0" borderId="10" xfId="2" applyNumberFormat="1" applyFont="1" applyBorder="1" applyAlignment="1" applyProtection="1">
      <alignment horizontal="center" vertical="center"/>
      <protection hidden="1"/>
    </xf>
    <xf numFmtId="165" fontId="32" fillId="0" borderId="15" xfId="2" applyNumberFormat="1" applyFont="1" applyBorder="1" applyAlignment="1" applyProtection="1">
      <alignment horizontal="center" vertical="center"/>
      <protection hidden="1"/>
    </xf>
    <xf numFmtId="165" fontId="32" fillId="0" borderId="17" xfId="2" applyNumberFormat="1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65" fontId="14" fillId="0" borderId="12" xfId="0" applyNumberFormat="1" applyFont="1" applyBorder="1" applyAlignment="1" applyProtection="1">
      <alignment horizontal="center" vertical="center"/>
      <protection hidden="1"/>
    </xf>
    <xf numFmtId="165" fontId="14" fillId="0" borderId="14" xfId="0" applyNumberFormat="1" applyFont="1" applyBorder="1" applyAlignment="1" applyProtection="1">
      <alignment horizontal="center" vertical="center"/>
      <protection hidden="1"/>
    </xf>
    <xf numFmtId="165" fontId="14" fillId="0" borderId="9" xfId="0" applyNumberFormat="1" applyFont="1" applyBorder="1" applyAlignment="1" applyProtection="1">
      <alignment horizontal="center" vertical="center"/>
      <protection hidden="1"/>
    </xf>
    <xf numFmtId="165" fontId="14" fillId="0" borderId="10" xfId="0" applyNumberFormat="1" applyFont="1" applyBorder="1" applyAlignment="1" applyProtection="1">
      <alignment horizontal="center" vertical="center"/>
      <protection hidden="1"/>
    </xf>
    <xf numFmtId="165" fontId="14" fillId="0" borderId="15" xfId="0" applyNumberFormat="1" applyFont="1" applyBorder="1" applyAlignment="1" applyProtection="1">
      <alignment horizontal="center" vertical="center"/>
      <protection hidden="1"/>
    </xf>
    <xf numFmtId="165" fontId="14" fillId="0" borderId="17" xfId="0" applyNumberFormat="1" applyFont="1" applyBorder="1" applyAlignment="1" applyProtection="1">
      <alignment horizontal="center" vertical="center"/>
      <protection hidden="1"/>
    </xf>
    <xf numFmtId="9" fontId="32" fillId="2" borderId="12" xfId="0" applyNumberFormat="1" applyFont="1" applyFill="1" applyBorder="1" applyAlignment="1" applyProtection="1">
      <alignment horizontal="center" vertical="center"/>
      <protection hidden="1"/>
    </xf>
    <xf numFmtId="9" fontId="32" fillId="2" borderId="14" xfId="0" applyNumberFormat="1" applyFont="1" applyFill="1" applyBorder="1" applyAlignment="1" applyProtection="1">
      <alignment horizontal="center" vertical="center"/>
      <protection hidden="1"/>
    </xf>
    <xf numFmtId="9" fontId="32" fillId="2" borderId="9" xfId="0" applyNumberFormat="1" applyFont="1" applyFill="1" applyBorder="1" applyAlignment="1" applyProtection="1">
      <alignment horizontal="center" vertical="center"/>
      <protection hidden="1"/>
    </xf>
    <xf numFmtId="9" fontId="32" fillId="2" borderId="10" xfId="0" applyNumberFormat="1" applyFont="1" applyFill="1" applyBorder="1" applyAlignment="1" applyProtection="1">
      <alignment horizontal="center" vertical="center"/>
      <protection hidden="1"/>
    </xf>
    <xf numFmtId="9" fontId="32" fillId="2" borderId="15" xfId="0" applyNumberFormat="1" applyFont="1" applyFill="1" applyBorder="1" applyAlignment="1" applyProtection="1">
      <alignment horizontal="center" vertical="center"/>
      <protection hidden="1"/>
    </xf>
    <xf numFmtId="9" fontId="32" fillId="2" borderId="17" xfId="0" applyNumberFormat="1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/>
      <protection hidden="1"/>
    </xf>
    <xf numFmtId="0" fontId="27" fillId="0" borderId="19" xfId="1" applyFont="1" applyBorder="1" applyAlignment="1" applyProtection="1">
      <alignment horizontal="center" vertical="center" wrapText="1"/>
      <protection hidden="1"/>
    </xf>
    <xf numFmtId="165" fontId="34" fillId="0" borderId="11" xfId="0" applyNumberFormat="1" applyFont="1" applyBorder="1" applyAlignment="1" applyProtection="1">
      <alignment horizontal="center" vertical="center"/>
      <protection hidden="1"/>
    </xf>
    <xf numFmtId="165" fontId="59" fillId="0" borderId="11" xfId="0" applyNumberFormat="1" applyFont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left" vertical="center" wrapText="1"/>
      <protection hidden="1"/>
    </xf>
    <xf numFmtId="0" fontId="3" fillId="2" borderId="19" xfId="0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165" fontId="35" fillId="0" borderId="11" xfId="0" applyNumberFormat="1" applyFont="1" applyBorder="1" applyAlignment="1" applyProtection="1">
      <alignment horizontal="center" vertical="center"/>
      <protection hidden="1"/>
    </xf>
    <xf numFmtId="0" fontId="47" fillId="11" borderId="18" xfId="0" applyFont="1" applyFill="1" applyBorder="1" applyAlignment="1" applyProtection="1">
      <alignment horizontal="left"/>
      <protection hidden="1"/>
    </xf>
    <xf numFmtId="0" fontId="47" fillId="11" borderId="19" xfId="0" applyFont="1" applyFill="1" applyBorder="1" applyAlignment="1" applyProtection="1">
      <alignment horizontal="left"/>
      <protection hidden="1"/>
    </xf>
    <xf numFmtId="0" fontId="47" fillId="11" borderId="20" xfId="0" applyFont="1" applyFill="1" applyBorder="1" applyAlignment="1" applyProtection="1">
      <alignment horizontal="left"/>
      <protection hidden="1"/>
    </xf>
    <xf numFmtId="0" fontId="8" fillId="11" borderId="18" xfId="0" applyFont="1" applyFill="1" applyBorder="1" applyAlignment="1" applyProtection="1">
      <alignment horizontal="center"/>
      <protection hidden="1"/>
    </xf>
    <xf numFmtId="0" fontId="8" fillId="11" borderId="19" xfId="0" applyFont="1" applyFill="1" applyBorder="1" applyAlignment="1" applyProtection="1">
      <alignment horizontal="center"/>
      <protection hidden="1"/>
    </xf>
    <xf numFmtId="0" fontId="8" fillId="11" borderId="20" xfId="0" applyFont="1" applyFill="1" applyBorder="1" applyAlignment="1" applyProtection="1">
      <alignment horizontal="center"/>
      <protection hidden="1"/>
    </xf>
    <xf numFmtId="0" fontId="1" fillId="2" borderId="0" xfId="1" applyFont="1" applyFill="1" applyAlignment="1" applyProtection="1">
      <alignment horizontal="right" vertical="center"/>
      <protection hidden="1"/>
    </xf>
    <xf numFmtId="0" fontId="12" fillId="0" borderId="7" xfId="1" applyFont="1" applyBorder="1" applyAlignment="1" applyProtection="1">
      <alignment horizontal="center" vertical="center" wrapText="1"/>
      <protection hidden="1"/>
    </xf>
    <xf numFmtId="0" fontId="13" fillId="0" borderId="7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29" fillId="2" borderId="0" xfId="1" applyFont="1" applyFill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center" vertical="center" wrapText="1"/>
      <protection hidden="1"/>
    </xf>
    <xf numFmtId="164" fontId="31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31" fillId="2" borderId="18" xfId="1" applyFont="1" applyFill="1" applyBorder="1" applyAlignment="1" applyProtection="1">
      <alignment horizontal="center" vertical="center" wrapText="1"/>
      <protection hidden="1"/>
    </xf>
    <xf numFmtId="0" fontId="31" fillId="2" borderId="19" xfId="1" applyFont="1" applyFill="1" applyBorder="1" applyAlignment="1" applyProtection="1">
      <alignment horizontal="center" vertical="center" wrapText="1"/>
      <protection hidden="1"/>
    </xf>
    <xf numFmtId="0" fontId="31" fillId="2" borderId="20" xfId="1" applyFont="1" applyFill="1" applyBorder="1" applyAlignment="1" applyProtection="1">
      <alignment horizontal="center" vertical="center" wrapText="1"/>
      <protection hidden="1"/>
    </xf>
    <xf numFmtId="0" fontId="15" fillId="2" borderId="9" xfId="1" applyFont="1" applyFill="1" applyBorder="1" applyAlignment="1" applyProtection="1">
      <alignment horizontal="center" vertical="center" wrapText="1"/>
      <protection hidden="1"/>
    </xf>
    <xf numFmtId="0" fontId="15" fillId="2" borderId="10" xfId="1" applyFont="1" applyFill="1" applyBorder="1" applyAlignment="1" applyProtection="1">
      <alignment horizontal="center" vertical="center" wrapText="1"/>
      <protection hidden="1"/>
    </xf>
    <xf numFmtId="164" fontId="31" fillId="2" borderId="18" xfId="1" applyNumberFormat="1" applyFont="1" applyFill="1" applyBorder="1" applyAlignment="1" applyProtection="1">
      <alignment horizontal="center" vertical="center" wrapText="1"/>
      <protection hidden="1"/>
    </xf>
    <xf numFmtId="164" fontId="31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8" xfId="1" applyFont="1" applyFill="1" applyBorder="1" applyAlignment="1" applyProtection="1">
      <alignment horizontal="left" vertical="center"/>
      <protection hidden="1"/>
    </xf>
    <xf numFmtId="0" fontId="7" fillId="2" borderId="19" xfId="1" applyFont="1" applyFill="1" applyBorder="1" applyAlignment="1" applyProtection="1">
      <alignment horizontal="left" vertical="center"/>
      <protection hidden="1"/>
    </xf>
    <xf numFmtId="0" fontId="7" fillId="2" borderId="20" xfId="1" applyFont="1" applyFill="1" applyBorder="1" applyAlignment="1" applyProtection="1">
      <alignment horizontal="left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7" fillId="2" borderId="19" xfId="1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 applyProtection="1">
      <alignment horizontal="center" vertical="center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1" fillId="2" borderId="10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wrapText="1"/>
      <protection hidden="1"/>
    </xf>
    <xf numFmtId="0" fontId="29" fillId="2" borderId="0" xfId="1" applyFont="1" applyFill="1" applyAlignment="1" applyProtection="1">
      <alignment horizontal="right" vertical="center"/>
      <protection hidden="1"/>
    </xf>
    <xf numFmtId="0" fontId="14" fillId="2" borderId="38" xfId="1" applyFont="1" applyFill="1" applyBorder="1" applyAlignment="1" applyProtection="1">
      <alignment horizontal="center" vertical="center" wrapText="1"/>
      <protection hidden="1"/>
    </xf>
    <xf numFmtId="0" fontId="14" fillId="2" borderId="31" xfId="1" applyFont="1" applyFill="1" applyBorder="1" applyAlignment="1" applyProtection="1">
      <alignment horizontal="center" vertical="center" wrapText="1"/>
      <protection hidden="1"/>
    </xf>
    <xf numFmtId="0" fontId="15" fillId="2" borderId="18" xfId="1" applyFont="1" applyFill="1" applyBorder="1" applyAlignment="1" applyProtection="1">
      <alignment horizontal="center" vertical="center" wrapText="1"/>
      <protection hidden="1"/>
    </xf>
    <xf numFmtId="0" fontId="15" fillId="2" borderId="51" xfId="1" applyFont="1" applyFill="1" applyBorder="1" applyAlignment="1" applyProtection="1">
      <alignment horizontal="center" vertical="center" wrapText="1"/>
      <protection hidden="1"/>
    </xf>
    <xf numFmtId="0" fontId="6" fillId="2" borderId="50" xfId="1" applyFont="1" applyFill="1" applyBorder="1" applyAlignment="1" applyProtection="1">
      <alignment horizontal="left" vertical="center" wrapText="1"/>
      <protection hidden="1"/>
    </xf>
    <xf numFmtId="0" fontId="6" fillId="2" borderId="19" xfId="1" applyFont="1" applyFill="1" applyBorder="1" applyAlignment="1" applyProtection="1">
      <alignment horizontal="left" vertical="center" wrapText="1"/>
      <protection hidden="1"/>
    </xf>
    <xf numFmtId="0" fontId="6" fillId="2" borderId="20" xfId="1" applyFont="1" applyFill="1" applyBorder="1" applyAlignment="1" applyProtection="1">
      <alignment horizontal="left" vertical="center" wrapText="1"/>
      <protection hidden="1"/>
    </xf>
    <xf numFmtId="0" fontId="6" fillId="2" borderId="52" xfId="1" applyFont="1" applyFill="1" applyBorder="1" applyAlignment="1" applyProtection="1">
      <alignment horizontal="left" vertical="center" wrapText="1"/>
      <protection hidden="1"/>
    </xf>
    <xf numFmtId="0" fontId="6" fillId="2" borderId="25" xfId="1" applyFont="1" applyFill="1" applyBorder="1" applyAlignment="1" applyProtection="1">
      <alignment horizontal="left" vertical="center" wrapText="1"/>
      <protection hidden="1"/>
    </xf>
    <xf numFmtId="0" fontId="6" fillId="2" borderId="47" xfId="1" applyFont="1" applyFill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7" borderId="21" xfId="1" applyFont="1" applyFill="1" applyBorder="1" applyAlignment="1" applyProtection="1">
      <alignment horizontal="center" vertical="center" wrapText="1"/>
      <protection hidden="1"/>
    </xf>
    <xf numFmtId="0" fontId="14" fillId="7" borderId="21" xfId="1" applyFont="1" applyFill="1" applyBorder="1" applyAlignment="1" applyProtection="1">
      <alignment horizontal="left" vertical="center" wrapText="1"/>
      <protection hidden="1"/>
    </xf>
    <xf numFmtId="0" fontId="30" fillId="2" borderId="33" xfId="1" applyFont="1" applyFill="1" applyBorder="1" applyAlignment="1" applyProtection="1">
      <alignment horizontal="center" vertical="center" wrapText="1"/>
      <protection hidden="1"/>
    </xf>
    <xf numFmtId="0" fontId="30" fillId="2" borderId="34" xfId="1" applyFont="1" applyFill="1" applyBorder="1" applyAlignment="1" applyProtection="1">
      <alignment horizontal="center" vertical="center" wrapText="1"/>
      <protection hidden="1"/>
    </xf>
    <xf numFmtId="0" fontId="30" fillId="2" borderId="35" xfId="1" applyFont="1" applyFill="1" applyBorder="1" applyAlignment="1" applyProtection="1">
      <alignment horizontal="center" vertical="center" wrapText="1"/>
      <protection hidden="1"/>
    </xf>
    <xf numFmtId="0" fontId="14" fillId="2" borderId="39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26" fillId="2" borderId="11" xfId="1" applyFont="1" applyFill="1" applyBorder="1" applyAlignment="1" applyProtection="1">
      <alignment horizontal="center" vertical="center" wrapText="1"/>
      <protection hidden="1"/>
    </xf>
    <xf numFmtId="0" fontId="5" fillId="2" borderId="36" xfId="1" applyFont="1" applyFill="1" applyBorder="1" applyAlignment="1" applyProtection="1">
      <alignment horizontal="center" vertical="center" wrapText="1"/>
      <protection hidden="1"/>
    </xf>
    <xf numFmtId="0" fontId="5" fillId="2" borderId="37" xfId="1" applyFont="1" applyFill="1" applyBorder="1" applyAlignment="1" applyProtection="1">
      <alignment horizontal="center" vertical="center" wrapText="1"/>
      <protection hidden="1"/>
    </xf>
    <xf numFmtId="0" fontId="5" fillId="2" borderId="32" xfId="1" applyFont="1" applyFill="1" applyBorder="1" applyAlignment="1" applyProtection="1">
      <alignment horizontal="center" vertical="center" wrapText="1"/>
      <protection hidden="1"/>
    </xf>
    <xf numFmtId="0" fontId="29" fillId="2" borderId="0" xfId="1" applyFont="1" applyFill="1" applyAlignment="1" applyProtection="1">
      <alignment horizontal="left" vertical="center" wrapText="1"/>
      <protection hidden="1"/>
    </xf>
    <xf numFmtId="0" fontId="5" fillId="2" borderId="48" xfId="1" applyFont="1" applyFill="1" applyBorder="1" applyAlignment="1" applyProtection="1">
      <alignment horizontal="center" vertical="center" wrapText="1"/>
      <protection hidden="1"/>
    </xf>
    <xf numFmtId="0" fontId="5" fillId="2" borderId="23" xfId="1" applyFont="1" applyFill="1" applyBorder="1" applyAlignment="1" applyProtection="1">
      <alignment horizontal="center" vertical="center" wrapText="1"/>
      <protection hidden="1"/>
    </xf>
    <xf numFmtId="0" fontId="5" fillId="2" borderId="49" xfId="1" applyFont="1" applyFill="1" applyBorder="1" applyAlignment="1" applyProtection="1">
      <alignment horizontal="center" vertical="center" wrapText="1"/>
      <protection hidden="1"/>
    </xf>
    <xf numFmtId="0" fontId="1" fillId="2" borderId="50" xfId="1" applyFont="1" applyFill="1" applyBorder="1" applyAlignment="1" applyProtection="1">
      <alignment horizontal="center" vertical="center" wrapText="1"/>
      <protection hidden="1"/>
    </xf>
    <xf numFmtId="0" fontId="1" fillId="2" borderId="19" xfId="1" applyFont="1" applyFill="1" applyBorder="1" applyAlignment="1" applyProtection="1">
      <alignment horizontal="center" vertical="center" wrapText="1"/>
      <protection hidden="1"/>
    </xf>
    <xf numFmtId="0" fontId="1" fillId="2" borderId="20" xfId="1" applyFont="1" applyFill="1" applyBorder="1" applyAlignment="1" applyProtection="1">
      <alignment horizontal="center" vertical="center" wrapText="1"/>
      <protection hidden="1"/>
    </xf>
    <xf numFmtId="0" fontId="1" fillId="2" borderId="18" xfId="1" applyFont="1" applyFill="1" applyBorder="1" applyAlignment="1" applyProtection="1">
      <alignment horizontal="center" vertical="center" wrapText="1"/>
      <protection hidden="1"/>
    </xf>
    <xf numFmtId="0" fontId="1" fillId="2" borderId="11" xfId="1" applyFont="1" applyFill="1" applyBorder="1" applyAlignment="1" applyProtection="1">
      <alignment horizontal="center" vertical="center" wrapText="1"/>
      <protection hidden="1"/>
    </xf>
    <xf numFmtId="0" fontId="1" fillId="2" borderId="26" xfId="1" applyFont="1" applyFill="1" applyBorder="1" applyAlignment="1" applyProtection="1">
      <alignment horizontal="center" vertical="center" wrapText="1"/>
      <protection hidden="1"/>
    </xf>
    <xf numFmtId="0" fontId="1" fillId="2" borderId="56" xfId="1" applyFont="1" applyFill="1" applyBorder="1" applyAlignment="1" applyProtection="1">
      <alignment horizontal="center" vertical="center" wrapText="1"/>
      <protection hidden="1"/>
    </xf>
    <xf numFmtId="0" fontId="1" fillId="2" borderId="51" xfId="1" applyFont="1" applyFill="1" applyBorder="1" applyAlignment="1" applyProtection="1">
      <alignment horizontal="center" vertical="center" wrapText="1"/>
      <protection hidden="1"/>
    </xf>
    <xf numFmtId="0" fontId="14" fillId="2" borderId="24" xfId="1" applyFont="1" applyFill="1" applyBorder="1" applyAlignment="1" applyProtection="1">
      <alignment horizontal="center" vertical="center" wrapText="1"/>
      <protection hidden="1"/>
    </xf>
    <xf numFmtId="0" fontId="14" fillId="2" borderId="25" xfId="1" applyFont="1" applyFill="1" applyBorder="1" applyAlignment="1" applyProtection="1">
      <alignment horizontal="center" vertical="center" wrapText="1"/>
      <protection hidden="1"/>
    </xf>
    <xf numFmtId="0" fontId="14" fillId="2" borderId="53" xfId="1" applyFont="1" applyFill="1" applyBorder="1" applyAlignment="1" applyProtection="1">
      <alignment horizontal="center" vertical="center" wrapText="1"/>
      <protection hidden="1"/>
    </xf>
    <xf numFmtId="0" fontId="15" fillId="2" borderId="24" xfId="1" applyFont="1" applyFill="1" applyBorder="1" applyAlignment="1" applyProtection="1">
      <alignment horizontal="center" vertical="center" wrapText="1"/>
      <protection hidden="1"/>
    </xf>
    <xf numFmtId="0" fontId="15" fillId="2" borderId="53" xfId="1" applyFont="1" applyFill="1" applyBorder="1" applyAlignment="1" applyProtection="1">
      <alignment horizontal="center" vertical="center" wrapText="1"/>
      <protection hidden="1"/>
    </xf>
    <xf numFmtId="0" fontId="14" fillId="2" borderId="33" xfId="1" applyFont="1" applyFill="1" applyBorder="1" applyAlignment="1" applyProtection="1">
      <alignment horizontal="center" vertical="center" wrapText="1"/>
      <protection hidden="1"/>
    </xf>
    <xf numFmtId="0" fontId="14" fillId="2" borderId="34" xfId="1" applyFont="1" applyFill="1" applyBorder="1" applyAlignment="1" applyProtection="1">
      <alignment horizontal="center" vertical="center" wrapText="1"/>
      <protection hidden="1"/>
    </xf>
    <xf numFmtId="0" fontId="14" fillId="2" borderId="35" xfId="1" applyFont="1" applyFill="1" applyBorder="1" applyAlignment="1" applyProtection="1">
      <alignment horizontal="center" vertical="center" wrapText="1"/>
      <protection hidden="1"/>
    </xf>
    <xf numFmtId="0" fontId="36" fillId="2" borderId="2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2" borderId="3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 wrapText="1"/>
      <protection hidden="1"/>
    </xf>
    <xf numFmtId="0" fontId="5" fillId="2" borderId="5" xfId="1" applyFont="1" applyFill="1" applyBorder="1" applyAlignment="1" applyProtection="1">
      <alignment horizontal="center" vertical="center" wrapText="1"/>
      <protection hidden="1"/>
    </xf>
    <xf numFmtId="0" fontId="5" fillId="2" borderId="6" xfId="1" applyFont="1" applyFill="1" applyBorder="1" applyAlignment="1" applyProtection="1">
      <alignment horizontal="center" vertical="center" wrapText="1"/>
      <protection hidden="1"/>
    </xf>
    <xf numFmtId="0" fontId="5" fillId="2" borderId="7" xfId="1" applyFont="1" applyFill="1" applyBorder="1" applyAlignment="1" applyProtection="1">
      <alignment horizontal="center" vertical="center" wrapText="1"/>
      <protection hidden="1"/>
    </xf>
    <xf numFmtId="0" fontId="5" fillId="2" borderId="8" xfId="1" applyFont="1" applyFill="1" applyBorder="1" applyAlignment="1" applyProtection="1">
      <alignment horizontal="center" vertical="center" wrapText="1"/>
      <protection hidden="1"/>
    </xf>
    <xf numFmtId="0" fontId="6" fillId="2" borderId="48" xfId="1" applyFont="1" applyFill="1" applyBorder="1" applyAlignment="1" applyProtection="1">
      <alignment horizontal="left" vertical="center" wrapText="1"/>
      <protection hidden="1"/>
    </xf>
    <xf numFmtId="0" fontId="6" fillId="2" borderId="23" xfId="1" applyFont="1" applyFill="1" applyBorder="1" applyAlignment="1" applyProtection="1">
      <alignment horizontal="left" vertical="center" wrapText="1"/>
      <protection hidden="1"/>
    </xf>
    <xf numFmtId="0" fontId="6" fillId="2" borderId="43" xfId="1" applyFont="1" applyFill="1" applyBorder="1" applyAlignment="1" applyProtection="1">
      <alignment horizontal="left" vertical="center" wrapText="1"/>
      <protection hidden="1"/>
    </xf>
    <xf numFmtId="0" fontId="15" fillId="2" borderId="22" xfId="1" applyFont="1" applyFill="1" applyBorder="1" applyAlignment="1" applyProtection="1">
      <alignment horizontal="center" vertical="center" wrapText="1"/>
      <protection hidden="1"/>
    </xf>
    <xf numFmtId="0" fontId="15" fillId="2" borderId="49" xfId="1" applyFont="1" applyFill="1" applyBorder="1" applyAlignment="1" applyProtection="1">
      <alignment horizontal="center" vertical="center" wrapText="1"/>
      <protection hidden="1"/>
    </xf>
    <xf numFmtId="0" fontId="15" fillId="2" borderId="26" xfId="1" applyFont="1" applyFill="1" applyBorder="1" applyAlignment="1" applyProtection="1">
      <alignment horizontal="center" vertical="center" wrapText="1"/>
      <protection hidden="1"/>
    </xf>
    <xf numFmtId="0" fontId="15" fillId="2" borderId="27" xfId="1" applyFont="1" applyFill="1" applyBorder="1" applyAlignment="1" applyProtection="1">
      <alignment horizontal="center" vertical="center" wrapText="1"/>
      <protection hidden="1"/>
    </xf>
    <xf numFmtId="0" fontId="15" fillId="2" borderId="39" xfId="1" applyFont="1" applyFill="1" applyBorder="1" applyAlignment="1" applyProtection="1">
      <alignment horizontal="center" vertical="center" wrapText="1"/>
      <protection hidden="1"/>
    </xf>
    <xf numFmtId="0" fontId="15" fillId="2" borderId="55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15" fillId="2" borderId="23" xfId="1" applyFont="1" applyFill="1" applyBorder="1" applyAlignment="1" applyProtection="1">
      <alignment horizontal="center" vertical="center" wrapText="1"/>
      <protection hidden="1"/>
    </xf>
    <xf numFmtId="0" fontId="15" fillId="2" borderId="19" xfId="1" applyFont="1" applyFill="1" applyBorder="1" applyAlignment="1" applyProtection="1">
      <alignment horizontal="center" vertical="center" wrapText="1"/>
      <protection hidden="1"/>
    </xf>
    <xf numFmtId="0" fontId="15" fillId="2" borderId="25" xfId="1" applyFont="1" applyFill="1" applyBorder="1" applyAlignment="1" applyProtection="1">
      <alignment horizontal="center" vertical="center" wrapText="1"/>
      <protection hidden="1"/>
    </xf>
    <xf numFmtId="0" fontId="15" fillId="2" borderId="32" xfId="1" applyFont="1" applyFill="1" applyBorder="1" applyAlignment="1" applyProtection="1">
      <alignment horizontal="center" vertical="center" wrapText="1"/>
      <protection hidden="1"/>
    </xf>
    <xf numFmtId="0" fontId="15" fillId="2" borderId="54" xfId="1" applyFont="1" applyFill="1" applyBorder="1" applyAlignment="1" applyProtection="1">
      <alignment horizontal="center" vertical="center" wrapText="1"/>
      <protection hidden="1"/>
    </xf>
    <xf numFmtId="0" fontId="15" fillId="2" borderId="11" xfId="1" applyFont="1" applyFill="1" applyBorder="1" applyAlignment="1" applyProtection="1">
      <alignment horizontal="center" vertical="center" wrapText="1"/>
      <protection hidden="1"/>
    </xf>
    <xf numFmtId="0" fontId="6" fillId="2" borderId="11" xfId="1" applyFont="1" applyFill="1" applyBorder="1" applyAlignment="1" applyProtection="1">
      <alignment horizontal="left" vertical="center" wrapText="1"/>
      <protection hidden="1"/>
    </xf>
    <xf numFmtId="0" fontId="6" fillId="2" borderId="31" xfId="1" applyFont="1" applyFill="1" applyBorder="1" applyAlignment="1" applyProtection="1">
      <alignment horizontal="left" vertical="center" wrapText="1"/>
      <protection hidden="1"/>
    </xf>
    <xf numFmtId="0" fontId="15" fillId="2" borderId="31" xfId="1" applyFont="1" applyFill="1" applyBorder="1" applyAlignment="1" applyProtection="1">
      <alignment horizontal="center" vertical="center" wrapText="1"/>
      <protection hidden="1"/>
    </xf>
    <xf numFmtId="0" fontId="14" fillId="2" borderId="21" xfId="1" applyFont="1" applyFill="1" applyBorder="1" applyAlignment="1" applyProtection="1">
      <alignment horizontal="center" vertical="center" wrapText="1"/>
      <protection hidden="1"/>
    </xf>
    <xf numFmtId="0" fontId="6" fillId="2" borderId="37" xfId="1" applyFont="1" applyFill="1" applyBorder="1" applyAlignment="1" applyProtection="1">
      <alignment horizontal="left" vertical="center" wrapText="1"/>
      <protection hidden="1"/>
    </xf>
    <xf numFmtId="0" fontId="15" fillId="2" borderId="37" xfId="1" applyFont="1" applyFill="1" applyBorder="1" applyAlignment="1" applyProtection="1">
      <alignment horizontal="center" vertical="center" wrapText="1"/>
      <protection hidden="1"/>
    </xf>
    <xf numFmtId="0" fontId="9" fillId="0" borderId="12" xfId="1" applyFont="1" applyBorder="1" applyAlignment="1" applyProtection="1">
      <alignment horizontal="justify" vertical="top" wrapText="1"/>
      <protection locked="0"/>
    </xf>
    <xf numFmtId="0" fontId="9" fillId="0" borderId="13" xfId="1" applyFont="1" applyBorder="1" applyAlignment="1" applyProtection="1">
      <alignment horizontal="justify" vertical="top" wrapText="1"/>
      <protection locked="0"/>
    </xf>
    <xf numFmtId="0" fontId="9" fillId="0" borderId="14" xfId="1" applyFont="1" applyBorder="1" applyAlignment="1" applyProtection="1">
      <alignment horizontal="justify" vertical="top" wrapText="1"/>
      <protection locked="0"/>
    </xf>
    <xf numFmtId="0" fontId="9" fillId="0" borderId="9" xfId="1" applyFont="1" applyBorder="1" applyAlignment="1" applyProtection="1">
      <alignment horizontal="justify" vertical="top" wrapText="1"/>
      <protection locked="0"/>
    </xf>
    <xf numFmtId="0" fontId="9" fillId="0" borderId="0" xfId="1" applyFont="1" applyAlignment="1" applyProtection="1">
      <alignment horizontal="justify" vertical="top" wrapText="1"/>
      <protection locked="0"/>
    </xf>
    <xf numFmtId="0" fontId="9" fillId="0" borderId="10" xfId="1" applyFont="1" applyBorder="1" applyAlignment="1" applyProtection="1">
      <alignment horizontal="justify" vertical="top" wrapText="1"/>
      <protection locked="0"/>
    </xf>
    <xf numFmtId="0" fontId="9" fillId="0" borderId="15" xfId="1" applyFont="1" applyBorder="1" applyAlignment="1" applyProtection="1">
      <alignment horizontal="justify" vertical="top" wrapText="1"/>
      <protection locked="0"/>
    </xf>
    <xf numFmtId="0" fontId="9" fillId="0" borderId="16" xfId="1" applyFont="1" applyBorder="1" applyAlignment="1" applyProtection="1">
      <alignment horizontal="justify" vertical="top" wrapText="1"/>
      <protection locked="0"/>
    </xf>
    <xf numFmtId="0" fontId="9" fillId="0" borderId="17" xfId="1" applyFont="1" applyBorder="1" applyAlignment="1" applyProtection="1">
      <alignment horizontal="justify" vertical="top" wrapText="1"/>
      <protection locked="0"/>
    </xf>
    <xf numFmtId="0" fontId="16" fillId="0" borderId="11" xfId="1" applyFont="1" applyBorder="1" applyAlignment="1" applyProtection="1">
      <alignment horizontal="center" vertical="center" wrapText="1"/>
      <protection locked="0"/>
    </xf>
    <xf numFmtId="0" fontId="15" fillId="2" borderId="0" xfId="1" applyFont="1" applyFill="1" applyAlignment="1" applyProtection="1">
      <alignment horizontal="left" vertical="center" wrapText="1"/>
      <protection hidden="1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55" fillId="0" borderId="0" xfId="1" applyFont="1" applyAlignment="1" applyProtection="1">
      <alignment horizontal="center" vertical="center" wrapText="1"/>
      <protection hidden="1"/>
    </xf>
    <xf numFmtId="0" fontId="0" fillId="0" borderId="0" xfId="1" applyFont="1" applyAlignment="1" applyProtection="1">
      <alignment horizontal="left" vertical="center" wrapText="1"/>
      <protection hidden="1"/>
    </xf>
    <xf numFmtId="0" fontId="14" fillId="2" borderId="0" xfId="1" applyFont="1" applyFill="1" applyAlignment="1" applyProtection="1">
      <alignment horizontal="center" vertical="center" wrapText="1"/>
      <protection hidden="1"/>
    </xf>
    <xf numFmtId="0" fontId="44" fillId="0" borderId="0" xfId="1" applyFont="1" applyAlignment="1" applyProtection="1">
      <alignment horizontal="center" vertical="center" wrapText="1"/>
      <protection hidden="1"/>
    </xf>
    <xf numFmtId="0" fontId="54" fillId="0" borderId="0" xfId="1" applyFont="1" applyAlignment="1" applyProtection="1">
      <alignment horizontal="left" wrapText="1"/>
      <protection hidden="1"/>
    </xf>
    <xf numFmtId="0" fontId="54" fillId="0" borderId="0" xfId="1" applyFont="1" applyAlignment="1" applyProtection="1">
      <alignment horizontal="left" vertical="center" wrapText="1"/>
      <protection hidden="1"/>
    </xf>
    <xf numFmtId="165" fontId="14" fillId="0" borderId="33" xfId="0" quotePrefix="1" applyNumberFormat="1" applyFont="1" applyBorder="1" applyAlignment="1" applyProtection="1">
      <alignment horizontal="center" vertical="center" wrapText="1"/>
      <protection hidden="1"/>
    </xf>
    <xf numFmtId="165" fontId="14" fillId="0" borderId="34" xfId="0" quotePrefix="1" applyNumberFormat="1" applyFont="1" applyBorder="1" applyAlignment="1" applyProtection="1">
      <alignment horizontal="center" vertical="center" wrapText="1"/>
      <protection hidden="1"/>
    </xf>
    <xf numFmtId="165" fontId="14" fillId="0" borderId="35" xfId="0" quotePrefix="1" applyNumberFormat="1" applyFont="1" applyBorder="1" applyAlignment="1" applyProtection="1">
      <alignment horizontal="center" vertical="center" wrapText="1"/>
      <protection hidden="1"/>
    </xf>
    <xf numFmtId="0" fontId="5" fillId="2" borderId="46" xfId="1" applyFont="1" applyFill="1" applyBorder="1" applyAlignment="1" applyProtection="1">
      <alignment horizontal="center" vertical="center" wrapText="1"/>
      <protection hidden="1"/>
    </xf>
    <xf numFmtId="0" fontId="5" fillId="2" borderId="41" xfId="1" applyFont="1" applyFill="1" applyBorder="1" applyAlignment="1" applyProtection="1">
      <alignment horizontal="center" vertical="center" wrapText="1"/>
      <protection hidden="1"/>
    </xf>
    <xf numFmtId="0" fontId="5" fillId="2" borderId="42" xfId="1" applyFont="1" applyFill="1" applyBorder="1" applyAlignment="1" applyProtection="1">
      <alignment horizontal="center" vertical="center" wrapText="1"/>
      <protection hidden="1"/>
    </xf>
    <xf numFmtId="0" fontId="5" fillId="2" borderId="40" xfId="1" applyFont="1" applyFill="1" applyBorder="1" applyAlignment="1" applyProtection="1">
      <alignment horizontal="center" vertical="center" wrapText="1"/>
      <protection hidden="1"/>
    </xf>
    <xf numFmtId="0" fontId="6" fillId="2" borderId="30" xfId="1" applyFont="1" applyFill="1" applyBorder="1" applyAlignment="1" applyProtection="1">
      <alignment horizontal="center" vertical="center" wrapText="1"/>
      <protection hidden="1"/>
    </xf>
    <xf numFmtId="0" fontId="6" fillId="2" borderId="45" xfId="1" applyFont="1" applyFill="1" applyBorder="1" applyAlignment="1" applyProtection="1">
      <alignment horizontal="center" vertical="center" wrapText="1"/>
      <protection hidden="1"/>
    </xf>
    <xf numFmtId="9" fontId="10" fillId="2" borderId="31" xfId="1" applyNumberFormat="1" applyFill="1" applyBorder="1" applyAlignment="1" applyProtection="1">
      <alignment horizontal="center" vertical="center" wrapText="1"/>
      <protection hidden="1"/>
    </xf>
    <xf numFmtId="9" fontId="10" fillId="2" borderId="39" xfId="1" applyNumberFormat="1" applyFill="1" applyBorder="1" applyAlignment="1" applyProtection="1">
      <alignment horizontal="center" vertical="center" wrapText="1"/>
      <protection hidden="1"/>
    </xf>
    <xf numFmtId="0" fontId="5" fillId="2" borderId="33" xfId="1" applyFont="1" applyFill="1" applyBorder="1" applyAlignment="1" applyProtection="1">
      <alignment horizontal="center" vertical="center" wrapText="1"/>
      <protection hidden="1"/>
    </xf>
    <xf numFmtId="0" fontId="5" fillId="2" borderId="34" xfId="1" applyFont="1" applyFill="1" applyBorder="1" applyAlignment="1" applyProtection="1">
      <alignment horizontal="center" vertical="center" wrapText="1"/>
      <protection hidden="1"/>
    </xf>
    <xf numFmtId="0" fontId="5" fillId="2" borderId="35" xfId="1" applyFont="1" applyFill="1" applyBorder="1" applyAlignment="1" applyProtection="1">
      <alignment horizontal="center" vertical="center" wrapText="1"/>
      <protection hidden="1"/>
    </xf>
    <xf numFmtId="0" fontId="6" fillId="2" borderId="17" xfId="1" applyFont="1" applyFill="1" applyBorder="1" applyAlignment="1" applyProtection="1">
      <alignment horizontal="center" vertical="center" wrapText="1"/>
      <protection hidden="1"/>
    </xf>
    <xf numFmtId="9" fontId="10" fillId="2" borderId="47" xfId="1" applyNumberFormat="1" applyFill="1" applyBorder="1" applyAlignment="1" applyProtection="1">
      <alignment horizontal="center" vertical="center" wrapText="1"/>
      <protection hidden="1"/>
    </xf>
    <xf numFmtId="0" fontId="6" fillId="2" borderId="44" xfId="1" applyFont="1" applyFill="1" applyBorder="1" applyAlignment="1" applyProtection="1">
      <alignment horizontal="center" vertical="center" wrapText="1"/>
      <protection hidden="1"/>
    </xf>
    <xf numFmtId="9" fontId="10" fillId="2" borderId="38" xfId="1" applyNumberFormat="1" applyFill="1" applyBorder="1" applyAlignment="1" applyProtection="1">
      <alignment horizontal="center" vertical="center" wrapText="1"/>
      <protection hidden="1"/>
    </xf>
    <xf numFmtId="0" fontId="20" fillId="6" borderId="28" xfId="0" applyFont="1" applyFill="1" applyBorder="1" applyAlignment="1" applyProtection="1">
      <alignment horizontal="center" vertical="center" wrapText="1"/>
      <protection hidden="1"/>
    </xf>
    <xf numFmtId="0" fontId="20" fillId="6" borderId="29" xfId="0" applyFont="1" applyFill="1" applyBorder="1" applyAlignment="1" applyProtection="1">
      <alignment horizontal="center" vertical="center" wrapText="1"/>
      <protection hidden="1"/>
    </xf>
    <xf numFmtId="0" fontId="20" fillId="6" borderId="30" xfId="0" applyFont="1" applyFill="1" applyBorder="1" applyAlignment="1" applyProtection="1">
      <alignment horizontal="center" vertical="center" wrapText="1"/>
      <protection hidden="1"/>
    </xf>
    <xf numFmtId="0" fontId="43" fillId="6" borderId="28" xfId="0" applyFont="1" applyFill="1" applyBorder="1" applyAlignment="1" applyProtection="1">
      <alignment horizontal="center" vertical="center"/>
      <protection hidden="1"/>
    </xf>
    <xf numFmtId="0" fontId="43" fillId="6" borderId="29" xfId="0" applyFont="1" applyFill="1" applyBorder="1" applyAlignment="1" applyProtection="1">
      <alignment horizontal="center" vertical="center"/>
      <protection hidden="1"/>
    </xf>
    <xf numFmtId="0" fontId="43" fillId="6" borderId="30" xfId="0" applyFont="1" applyFill="1" applyBorder="1" applyAlignment="1" applyProtection="1">
      <alignment horizontal="center" vertical="center"/>
      <protection hidden="1"/>
    </xf>
    <xf numFmtId="9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165" fontId="17" fillId="2" borderId="28" xfId="0" applyNumberFormat="1" applyFont="1" applyFill="1" applyBorder="1" applyAlignment="1" applyProtection="1">
      <alignment horizontal="center" vertical="center"/>
      <protection hidden="1"/>
    </xf>
    <xf numFmtId="165" fontId="17" fillId="2" borderId="29" xfId="0" applyNumberFormat="1" applyFont="1" applyFill="1" applyBorder="1" applyAlignment="1" applyProtection="1">
      <alignment horizontal="center" vertical="center"/>
      <protection hidden="1"/>
    </xf>
    <xf numFmtId="165" fontId="17" fillId="2" borderId="30" xfId="0" applyNumberFormat="1" applyFont="1" applyFill="1" applyBorder="1" applyAlignment="1" applyProtection="1">
      <alignment horizontal="center" vertical="center"/>
      <protection hidden="1"/>
    </xf>
    <xf numFmtId="165" fontId="43" fillId="4" borderId="28" xfId="0" applyNumberFormat="1" applyFont="1" applyFill="1" applyBorder="1" applyAlignment="1" applyProtection="1">
      <alignment horizontal="center" vertical="center"/>
      <protection hidden="1"/>
    </xf>
    <xf numFmtId="165" fontId="43" fillId="4" borderId="29" xfId="0" applyNumberFormat="1" applyFont="1" applyFill="1" applyBorder="1" applyAlignment="1" applyProtection="1">
      <alignment horizontal="center" vertical="center"/>
      <protection hidden="1"/>
    </xf>
    <xf numFmtId="165" fontId="43" fillId="4" borderId="30" xfId="0" applyNumberFormat="1" applyFont="1" applyFill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9" fontId="20" fillId="5" borderId="18" xfId="0" applyNumberFormat="1" applyFont="1" applyFill="1" applyBorder="1" applyAlignment="1" applyProtection="1">
      <alignment horizontal="center" vertical="center" wrapText="1"/>
      <protection hidden="1"/>
    </xf>
    <xf numFmtId="9" fontId="20" fillId="5" borderId="12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20" xfId="0" applyFont="1" applyFill="1" applyBorder="1" applyAlignment="1" applyProtection="1">
      <alignment horizontal="center" vertical="center" wrapText="1"/>
      <protection hidden="1"/>
    </xf>
    <xf numFmtId="0" fontId="20" fillId="4" borderId="11" xfId="0" applyFont="1" applyFill="1" applyBorder="1" applyAlignment="1" applyProtection="1">
      <alignment horizontal="center" vertical="center" wrapText="1"/>
      <protection hidden="1"/>
    </xf>
    <xf numFmtId="0" fontId="20" fillId="5" borderId="11" xfId="0" applyFont="1" applyFill="1" applyBorder="1" applyAlignment="1" applyProtection="1">
      <alignment horizontal="center" vertical="center" wrapText="1"/>
      <protection hidden="1"/>
    </xf>
    <xf numFmtId="0" fontId="20" fillId="5" borderId="18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20" fillId="5" borderId="19" xfId="0" applyFont="1" applyFill="1" applyBorder="1" applyAlignment="1" applyProtection="1">
      <alignment horizontal="center" vertical="center" wrapText="1"/>
      <protection hidden="1"/>
    </xf>
    <xf numFmtId="0" fontId="20" fillId="5" borderId="20" xfId="0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left" vertical="center" wrapText="1"/>
      <protection hidden="1"/>
    </xf>
    <xf numFmtId="0" fontId="20" fillId="0" borderId="29" xfId="0" applyFont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165" fontId="0" fillId="0" borderId="11" xfId="0" applyNumberFormat="1" applyBorder="1" applyAlignment="1" applyProtection="1">
      <alignment horizontal="center" vertical="center"/>
      <protection hidden="1"/>
    </xf>
    <xf numFmtId="0" fontId="43" fillId="4" borderId="28" xfId="0" applyFont="1" applyFill="1" applyBorder="1" applyAlignment="1" applyProtection="1">
      <alignment horizontal="center" vertical="center"/>
      <protection hidden="1"/>
    </xf>
    <xf numFmtId="0" fontId="43" fillId="4" borderId="29" xfId="0" applyFont="1" applyFill="1" applyBorder="1" applyAlignment="1" applyProtection="1">
      <alignment horizontal="center" vertical="center"/>
      <protection hidden="1"/>
    </xf>
    <xf numFmtId="0" fontId="43" fillId="4" borderId="30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165" fontId="0" fillId="0" borderId="28" xfId="0" applyNumberFormat="1" applyBorder="1" applyAlignment="1" applyProtection="1">
      <alignment horizontal="center" vertical="center"/>
      <protection hidden="1"/>
    </xf>
    <xf numFmtId="165" fontId="0" fillId="0" borderId="29" xfId="0" applyNumberFormat="1" applyBorder="1" applyAlignment="1" applyProtection="1">
      <alignment horizontal="center" vertical="center"/>
      <protection hidden="1"/>
    </xf>
    <xf numFmtId="165" fontId="0" fillId="0" borderId="30" xfId="0" applyNumberFormat="1" applyBorder="1" applyAlignment="1" applyProtection="1">
      <alignment horizontal="center" vertical="center"/>
      <protection hidden="1"/>
    </xf>
    <xf numFmtId="165" fontId="0" fillId="5" borderId="18" xfId="0" applyNumberFormat="1" applyFill="1" applyBorder="1" applyAlignment="1" applyProtection="1">
      <alignment horizontal="center" vertical="center"/>
      <protection hidden="1"/>
    </xf>
    <xf numFmtId="165" fontId="43" fillId="5" borderId="11" xfId="0" applyNumberFormat="1" applyFont="1" applyFill="1" applyBorder="1" applyAlignment="1" applyProtection="1">
      <alignment horizontal="center" vertical="center"/>
      <protection hidden="1"/>
    </xf>
    <xf numFmtId="165" fontId="0" fillId="5" borderId="15" xfId="0" applyNumberFormat="1" applyFill="1" applyBorder="1" applyAlignment="1" applyProtection="1">
      <alignment horizontal="center" vertical="center"/>
      <protection hidden="1"/>
    </xf>
    <xf numFmtId="0" fontId="43" fillId="5" borderId="18" xfId="0" applyFont="1" applyFill="1" applyBorder="1" applyAlignment="1" applyProtection="1">
      <alignment horizontal="center" vertical="center"/>
      <protection hidden="1"/>
    </xf>
    <xf numFmtId="165" fontId="14" fillId="0" borderId="33" xfId="0" applyNumberFormat="1" applyFont="1" applyBorder="1" applyAlignment="1" applyProtection="1">
      <alignment horizontal="center" vertical="center" wrapText="1"/>
      <protection locked="0"/>
    </xf>
    <xf numFmtId="165" fontId="14" fillId="0" borderId="34" xfId="0" applyNumberFormat="1" applyFont="1" applyBorder="1" applyAlignment="1" applyProtection="1">
      <alignment horizontal="center" vertical="center" wrapText="1"/>
      <protection locked="0"/>
    </xf>
    <xf numFmtId="165" fontId="14" fillId="0" borderId="46" xfId="0" applyNumberFormat="1" applyFont="1" applyBorder="1" applyAlignment="1" applyProtection="1">
      <alignment horizontal="center" vertical="center" wrapText="1"/>
      <protection locked="0"/>
    </xf>
    <xf numFmtId="165" fontId="14" fillId="0" borderId="41" xfId="0" applyNumberFormat="1" applyFont="1" applyBorder="1" applyAlignment="1" applyProtection="1">
      <alignment horizontal="center" vertical="center" wrapText="1"/>
      <protection locked="0"/>
    </xf>
    <xf numFmtId="165" fontId="14" fillId="0" borderId="42" xfId="0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7C343C77-ACE6-4296-B71E-4BD901F93145}"/>
    <cellStyle name="Percentagem" xfId="2" builtinId="5"/>
    <cellStyle name="Vírgula" xfId="3" builtinId="3"/>
  </cellStyles>
  <dxfs count="4">
    <dxf>
      <fill>
        <patternFill>
          <bgColor rgb="FFABB5B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0CDBE"/>
        </patternFill>
      </fill>
    </dxf>
    <dxf>
      <fill>
        <patternFill>
          <bgColor rgb="FFC2BEAA"/>
        </patternFill>
      </fill>
    </dxf>
  </dxfs>
  <tableStyles count="0" defaultTableStyle="TableStyleMedium2" defaultPivotStyle="PivotStyleLight16"/>
  <colors>
    <mruColors>
      <color rgb="FFC2BEAA"/>
      <color rgb="FFE5F6DE"/>
      <color rgb="FFD0CDBE"/>
      <color rgb="FFF6F4F4"/>
      <color rgb="FFFDFDFD"/>
      <color rgb="FFBFBAA5"/>
      <color rgb="FF9FA97F"/>
      <color rgb="FF657957"/>
      <color rgb="FF647F51"/>
      <color rgb="FFE971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</xdr:row>
      <xdr:rowOff>85725</xdr:rowOff>
    </xdr:from>
    <xdr:to>
      <xdr:col>1</xdr:col>
      <xdr:colOff>476250</xdr:colOff>
      <xdr:row>5</xdr:row>
      <xdr:rowOff>161925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FF638CE5-9E13-AB08-CAF6-4A16A0D6FEC2}"/>
            </a:ext>
          </a:extLst>
        </xdr:cNvPr>
        <xdr:cNvSpPr/>
      </xdr:nvSpPr>
      <xdr:spPr>
        <a:xfrm>
          <a:off x="95250" y="108585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95250</xdr:colOff>
      <xdr:row>9</xdr:row>
      <xdr:rowOff>47625</xdr:rowOff>
    </xdr:from>
    <xdr:to>
      <xdr:col>1</xdr:col>
      <xdr:colOff>476250</xdr:colOff>
      <xdr:row>9</xdr:row>
      <xdr:rowOff>123825</xdr:rowOff>
    </xdr:to>
    <xdr:sp macro="" textlink="">
      <xdr:nvSpPr>
        <xdr:cNvPr id="4" name="Seta: Para a Direita 3">
          <a:extLst>
            <a:ext uri="{FF2B5EF4-FFF2-40B4-BE49-F238E27FC236}">
              <a16:creationId xmlns:a16="http://schemas.microsoft.com/office/drawing/2014/main" id="{6AE50F0A-D70B-4D41-9AB0-52670073D75D}"/>
            </a:ext>
          </a:extLst>
        </xdr:cNvPr>
        <xdr:cNvSpPr/>
      </xdr:nvSpPr>
      <xdr:spPr>
        <a:xfrm>
          <a:off x="95250" y="207645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95250</xdr:colOff>
      <xdr:row>13</xdr:row>
      <xdr:rowOff>47625</xdr:rowOff>
    </xdr:from>
    <xdr:to>
      <xdr:col>1</xdr:col>
      <xdr:colOff>476250</xdr:colOff>
      <xdr:row>13</xdr:row>
      <xdr:rowOff>123825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D6AE0C5C-E2D1-49BA-945E-0E8931FF63AB}"/>
            </a:ext>
          </a:extLst>
        </xdr:cNvPr>
        <xdr:cNvSpPr/>
      </xdr:nvSpPr>
      <xdr:spPr>
        <a:xfrm>
          <a:off x="95250" y="209550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28575</xdr:rowOff>
    </xdr:from>
    <xdr:to>
      <xdr:col>6</xdr:col>
      <xdr:colOff>82861</xdr:colOff>
      <xdr:row>2</xdr:row>
      <xdr:rowOff>644324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91AA64-9AE5-42B5-8790-F83CA02AD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860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48</xdr:col>
      <xdr:colOff>104775</xdr:colOff>
      <xdr:row>2</xdr:row>
      <xdr:rowOff>152400</xdr:rowOff>
    </xdr:from>
    <xdr:to>
      <xdr:col>54</xdr:col>
      <xdr:colOff>57000</xdr:colOff>
      <xdr:row>2</xdr:row>
      <xdr:rowOff>451130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0592BC-C6D1-41A0-9CBA-FD078B2C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352425"/>
          <a:ext cx="115237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14288</xdr:colOff>
      <xdr:row>1</xdr:row>
      <xdr:rowOff>133350</xdr:rowOff>
    </xdr:from>
    <xdr:to>
      <xdr:col>8</xdr:col>
      <xdr:colOff>60107</xdr:colOff>
      <xdr:row>3</xdr:row>
      <xdr:rowOff>149024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B22240-AA56-49CC-852A-A1F65501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13335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51</xdr:col>
      <xdr:colOff>142875</xdr:colOff>
      <xdr:row>2</xdr:row>
      <xdr:rowOff>138112</xdr:rowOff>
    </xdr:from>
    <xdr:to>
      <xdr:col>57</xdr:col>
      <xdr:colOff>37950</xdr:colOff>
      <xdr:row>2</xdr:row>
      <xdr:rowOff>436842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0630F7-0D7C-4B5D-89F6-9B171F872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825" y="290512"/>
          <a:ext cx="1152375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14288</xdr:colOff>
      <xdr:row>1</xdr:row>
      <xdr:rowOff>133350</xdr:rowOff>
    </xdr:from>
    <xdr:to>
      <xdr:col>8</xdr:col>
      <xdr:colOff>88682</xdr:colOff>
      <xdr:row>3</xdr:row>
      <xdr:rowOff>44249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C54A62-A6E7-4965-8DA7-DEE9976F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3" y="13335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51</xdr:col>
      <xdr:colOff>142875</xdr:colOff>
      <xdr:row>2</xdr:row>
      <xdr:rowOff>138112</xdr:rowOff>
    </xdr:from>
    <xdr:to>
      <xdr:col>57</xdr:col>
      <xdr:colOff>37950</xdr:colOff>
      <xdr:row>2</xdr:row>
      <xdr:rowOff>436842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B4D950-A366-45B1-9A9F-01C78B08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290512"/>
          <a:ext cx="1152375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19048</xdr:rowOff>
    </xdr:from>
    <xdr:to>
      <xdr:col>23</xdr:col>
      <xdr:colOff>246530</xdr:colOff>
      <xdr:row>56</xdr:row>
      <xdr:rowOff>7327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8840BDC-365C-D850-636E-1DD2F6FA0F1A}"/>
            </a:ext>
          </a:extLst>
        </xdr:cNvPr>
        <xdr:cNvSpPr txBox="1"/>
      </xdr:nvSpPr>
      <xdr:spPr>
        <a:xfrm>
          <a:off x="8828942" y="180240"/>
          <a:ext cx="6965319" cy="11638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00" b="1"/>
            <a:t>(Dec Lei 41, de 2012)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46º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 — A atribuição das menções qualitativas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depende do cumprimento efectivamente verificado de 95 % da componente lectiva distribuída no decurso do ciclo de avaliação, relevando para o efeito as ausências legalmente equiparadas a serviço efectivo nos termos do artigo 103.º</a:t>
          </a:r>
          <a:endParaRPr lang="pt-PT" sz="1000" b="1"/>
        </a:p>
        <a:p>
          <a:endParaRPr lang="pt-PT" sz="1000" b="1"/>
        </a:p>
        <a:p>
          <a:r>
            <a:rPr lang="pt-PT" sz="1000" b="1"/>
            <a:t>(D Reg 26 de 2012)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20.º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Resultado da avaliação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resultado final da avaliação a atribuir em cada ciclo de avaliação é expresso numa escala graduada de 1 a 10 valores.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...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— As classificações quantitativas são convertidas em menções qualitativas nos seguintes termos: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ao percentil 95, não for inferior a 9 e o docente tiver tido aulas observadas;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ao percentil 75, não for inferior a 8 e não tenha sido atribuída ao docente a menção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 6,5 e não tiver sido atribuída a menção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ou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Regular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 a classificação for igual ou superior a 5 e inferior a 6,5;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Insuficiente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 a classificação for inferior a 5.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21.º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Avaliação final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A classificação final corresponde ao resultado da média ponderada das pontuações obtidas nas três dimensões de avaliação, previstas no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Para efeitos do disposto no número anterior são consideradas as seguintes ponderações: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60 % para a dimensão científica e pedagógica;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20 % para a dimensão participação na escola e relação com a comunidade;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20 % para a dimensão formação contínua e desenvolvimento profissional.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 — Havendo observação de aulas, a avaliação externa representa 70 % da percentagem prevista na alínea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do número anterior.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1"/>
            <a:t> (Desp 13981 de 2012)</a:t>
          </a:r>
        </a:p>
        <a:p>
          <a:endParaRPr lang="pt-PT" sz="1000" b="1"/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4.º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Parâmetros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 avaliação externa da dimensão científica e pedagógica efetua -se com base nos parâmetros «científico» e «pedagógico», com igual ponderação de 50 % na sua classificação final.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5.º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 científico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parâmetro científico reporta -se aos conteúdos disciplinares que o docente leciona e representa 40 % da percentagem prevista no n.º 3 do artigo 2.º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O parâmetro científico integra ainda conhecimentos de língua portuguesa que enquadram e agilizam a aprendizagem dos conteúdos disciplinares que representam 10 % da percentagem prevista no n.º 3 do artigo 2.º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6.º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 pedagógico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parâmetro pedagógico integra os elementos didáticos e relacionais. 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Os elementos didáticos representam 40 % da percentagem prevista no n.º 3 do artigo 2.º e registam os seguintes aspetos: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Estruturação da aula para se lecionarem os conteúdos previstos nos documentos curriculares e alcançarem os seus objetivos;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Evolução da aprendizagem e orientação das atividades em função dessa verificação;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Acompanhamento da prestação dos alunos e informação aos mesmos sobre a sua evolução.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 — Os elementos relacionais representam 10 % da percentagem prevista no n.º 3 do artigo 2.º e observam os seguintes aspetos: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Funcionamento da aula com base em regras que acautelem a disciplina;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Envolvimento dos alunos e a sua participação nas atividades;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Estímulos com vista à melhoria da aprendizagem dos alunos.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CAPÍTULO III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Regimes especiais de avaliação do desempenho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27.º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Procedimento especial de avaliação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São avaliados nos termos do presente artigo os seguintes docentes: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Posicionados no 8.º escalão da carreira docente, desde que, nas avaliações efectuadas ao abrigo de legislação anterior à data de entrada em vigor do Decreto -Lei n.º 15/2007, de 19 de Janeiro, tenham obtido a classificação de pelo menos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Satisfaz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que, nos termos do presente decreto regulamentar, tenham obtido pelo menos a classificação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Bom;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Posicionados no 9.º e 10.º escalões da carreira docente;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Que exerçam as funções de subdirector, adjunto, assessor de direcção, coordenador de departamento curricular e o avaliador por este designado.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(...)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 — O relatório de auto -avaliação é avaliado pelo director, após parecer emitido pela secção de avaliação do desempenho docente do conselho pedagógico, considerando as dimensões previstas nas alíneas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do n.º 1 do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6 — A classificação final do relatório de auto -avaliação corresponde ao resultado da média aritmética simples das pontuações obtidas nas dimensões de avaliação previstas nas alíneas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no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7 — A obtenção da menção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pelos docentes identificados no n.º 1 implica a sujeição ao regime geral de avaliação do desempenho.</a:t>
          </a:r>
        </a:p>
        <a:p>
          <a:endParaRPr lang="pt-PT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0B76-A789-4552-B457-CDFC0F96CD56}">
  <sheetPr>
    <tabColor rgb="FFC00000"/>
  </sheetPr>
  <dimension ref="B1:J17"/>
  <sheetViews>
    <sheetView showGridLines="0" topLeftCell="A61" workbookViewId="0">
      <selection activeCell="J2" sqref="J2"/>
    </sheetView>
  </sheetViews>
  <sheetFormatPr defaultRowHeight="15.75" x14ac:dyDescent="0.25"/>
  <cols>
    <col min="1" max="1" width="9.140625" style="1"/>
    <col min="2" max="2" width="7.28515625" style="1" customWidth="1"/>
    <col min="3" max="3" width="22.42578125" style="1" customWidth="1"/>
    <col min="4" max="4" width="14.28515625" style="1" customWidth="1"/>
    <col min="5" max="5" width="11.7109375" style="1" customWidth="1"/>
    <col min="6" max="6" width="10" style="1" customWidth="1"/>
    <col min="7" max="7" width="15.85546875" style="1" customWidth="1"/>
    <col min="8" max="8" width="12.5703125" style="1" customWidth="1"/>
    <col min="9" max="9" width="8.7109375" style="1" customWidth="1"/>
    <col min="10" max="16384" width="9.140625" style="1"/>
  </cols>
  <sheetData>
    <row r="1" spans="2:10" ht="9" customHeight="1" thickBot="1" x14ac:dyDescent="0.3"/>
    <row r="2" spans="2:10" ht="25.5" customHeight="1" thickBot="1" x14ac:dyDescent="0.3">
      <c r="B2" s="188" t="s">
        <v>161</v>
      </c>
      <c r="C2" s="189"/>
      <c r="E2" s="198" t="s">
        <v>177</v>
      </c>
      <c r="F2" s="198"/>
      <c r="G2" s="198"/>
      <c r="H2" s="198"/>
      <c r="I2" s="199"/>
      <c r="J2" s="103"/>
    </row>
    <row r="3" spans="2:10" ht="3.75" customHeight="1" x14ac:dyDescent="0.25"/>
    <row r="5" spans="2:10" ht="24.75" customHeight="1" x14ac:dyDescent="0.25">
      <c r="B5" s="2"/>
      <c r="C5" s="3"/>
      <c r="D5" s="3"/>
      <c r="E5" s="3"/>
      <c r="F5" s="3"/>
      <c r="G5" s="3"/>
      <c r="H5" s="3"/>
      <c r="I5" s="3"/>
      <c r="J5" s="4"/>
    </row>
    <row r="6" spans="2:10" x14ac:dyDescent="0.25">
      <c r="B6" s="5"/>
      <c r="C6" s="6" t="s">
        <v>162</v>
      </c>
      <c r="D6" s="190" t="s">
        <v>163</v>
      </c>
      <c r="E6" s="191"/>
      <c r="F6" s="191"/>
      <c r="J6" s="7"/>
    </row>
    <row r="7" spans="2:10" ht="6" customHeight="1" x14ac:dyDescent="0.25">
      <c r="B7" s="5"/>
      <c r="C7" s="8"/>
      <c r="D7" s="8"/>
      <c r="E7" s="8"/>
      <c r="F7" s="8"/>
      <c r="J7" s="7"/>
    </row>
    <row r="8" spans="2:10" x14ac:dyDescent="0.25">
      <c r="B8" s="5"/>
      <c r="C8" s="192" t="s">
        <v>179</v>
      </c>
      <c r="D8" s="192"/>
      <c r="E8" s="193"/>
      <c r="F8" s="111"/>
      <c r="J8" s="7"/>
    </row>
    <row r="9" spans="2:10" ht="24" customHeight="1" x14ac:dyDescent="0.25">
      <c r="B9" s="5"/>
      <c r="J9" s="7"/>
    </row>
    <row r="10" spans="2:10" x14ac:dyDescent="0.25">
      <c r="B10" s="5"/>
      <c r="C10" s="9" t="s">
        <v>158</v>
      </c>
      <c r="D10" s="194" t="s">
        <v>159</v>
      </c>
      <c r="E10" s="195"/>
      <c r="F10" s="195"/>
      <c r="J10" s="7"/>
    </row>
    <row r="11" spans="2:10" ht="6.75" customHeight="1" x14ac:dyDescent="0.25">
      <c r="B11" s="5"/>
      <c r="J11" s="7"/>
    </row>
    <row r="12" spans="2:10" x14ac:dyDescent="0.25">
      <c r="B12" s="5"/>
      <c r="C12" s="187" t="s">
        <v>180</v>
      </c>
      <c r="D12" s="187"/>
      <c r="E12" s="187"/>
      <c r="F12" s="187"/>
      <c r="G12" s="187"/>
      <c r="H12" s="187"/>
      <c r="J12" s="7"/>
    </row>
    <row r="13" spans="2:10" ht="24" customHeight="1" x14ac:dyDescent="0.25">
      <c r="B13" s="5"/>
      <c r="C13" s="8"/>
      <c r="D13" s="8"/>
      <c r="E13" s="8"/>
      <c r="F13" s="8"/>
      <c r="G13" s="8"/>
      <c r="H13" s="8"/>
      <c r="J13" s="7"/>
    </row>
    <row r="14" spans="2:10" x14ac:dyDescent="0.25">
      <c r="B14" s="5"/>
      <c r="C14" s="9" t="s">
        <v>158</v>
      </c>
      <c r="D14" s="196" t="s">
        <v>160</v>
      </c>
      <c r="E14" s="197"/>
      <c r="F14" s="197"/>
      <c r="J14" s="7"/>
    </row>
    <row r="15" spans="2:10" ht="6.75" customHeight="1" x14ac:dyDescent="0.25">
      <c r="B15" s="5"/>
      <c r="J15" s="7"/>
    </row>
    <row r="16" spans="2:10" x14ac:dyDescent="0.25">
      <c r="B16" s="5"/>
      <c r="C16" s="187" t="s">
        <v>181</v>
      </c>
      <c r="D16" s="187"/>
      <c r="E16" s="187"/>
      <c r="F16" s="187"/>
      <c r="G16" s="187"/>
      <c r="H16" s="187"/>
      <c r="J16" s="7"/>
    </row>
    <row r="17" spans="2:10" x14ac:dyDescent="0.25">
      <c r="B17" s="10"/>
      <c r="C17" s="11"/>
      <c r="D17" s="11"/>
      <c r="E17" s="11"/>
      <c r="F17" s="11"/>
      <c r="G17" s="11"/>
      <c r="H17" s="11"/>
      <c r="I17" s="11"/>
      <c r="J17" s="12"/>
    </row>
  </sheetData>
  <sheetProtection algorithmName="SHA-512" hashValue="n5B8aJbkTagqPwYonQQU3wgE7WfW81REhXPi+Y6NmnhaamR6t4gA3uqTn7XLNPpbHp1HzEBJSa5by7ByyD2+8Q==" saltValue="EIuCxbTyyQmcS5buAOFYQw==" spinCount="100000" sheet="1" objects="1" scenarios="1"/>
  <mergeCells count="8">
    <mergeCell ref="C16:H16"/>
    <mergeCell ref="B2:C2"/>
    <mergeCell ref="D6:F6"/>
    <mergeCell ref="C8:E8"/>
    <mergeCell ref="D10:F10"/>
    <mergeCell ref="C12:H12"/>
    <mergeCell ref="D14:F14"/>
    <mergeCell ref="E2:I2"/>
  </mergeCells>
  <conditionalFormatting sqref="F8">
    <cfRule type="containsBlanks" dxfId="3" priority="2">
      <formula>LEN(TRIM(F8))=0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9108-FE71-42C0-86F4-67CCE6CB6BBC}">
  <sheetPr>
    <tabColor theme="1"/>
    <pageSetUpPr fitToPage="1"/>
  </sheetPr>
  <dimension ref="A1:BE143"/>
  <sheetViews>
    <sheetView showGridLines="0" topLeftCell="B41" zoomScale="90" zoomScaleNormal="90" workbookViewId="0">
      <selection activeCell="M55" sqref="M55"/>
    </sheetView>
  </sheetViews>
  <sheetFormatPr defaultRowHeight="12.75" x14ac:dyDescent="0.2"/>
  <cols>
    <col min="1" max="1" width="3.7109375" style="73" customWidth="1"/>
    <col min="2" max="2" width="2.5703125" style="73" customWidth="1"/>
    <col min="3" max="37" width="3" style="73" customWidth="1"/>
    <col min="38" max="38" width="3.42578125" style="73" customWidth="1"/>
    <col min="39" max="39" width="4.7109375" style="73" customWidth="1"/>
    <col min="40" max="40" width="3.42578125" style="73" customWidth="1"/>
    <col min="41" max="41" width="4.140625" style="73" customWidth="1"/>
    <col min="42" max="42" width="0.42578125" style="73" customWidth="1"/>
    <col min="43" max="44" width="3" style="73" customWidth="1"/>
    <col min="45" max="46" width="3.85546875" style="73" customWidth="1"/>
    <col min="47" max="55" width="3" style="73" customWidth="1"/>
    <col min="56" max="16384" width="9.140625" style="73"/>
  </cols>
  <sheetData>
    <row r="1" spans="1:55" ht="14.25" x14ac:dyDescent="0.2">
      <c r="Q1" s="183" t="str">
        <f>IF(Instruçoes!J2="x","","Consulte previamente as 'Instruções' e assinale a sua leitura")</f>
        <v>Consulte previamente as 'Instruções' e assinale a sua leitura</v>
      </c>
    </row>
    <row r="2" spans="1:55" s="1" customFormat="1" ht="5.25" customHeight="1" x14ac:dyDescent="0.25"/>
    <row r="3" spans="1:55" s="1" customFormat="1" ht="53.25" customHeight="1" x14ac:dyDescent="0.25">
      <c r="H3" s="319" t="s">
        <v>149</v>
      </c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</row>
    <row r="4" spans="1:55" s="1" customFormat="1" ht="9.75" customHeight="1" x14ac:dyDescent="0.25"/>
    <row r="5" spans="1:55" ht="23.1" customHeight="1" x14ac:dyDescent="0.25">
      <c r="A5" s="305" t="s">
        <v>0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</row>
    <row r="6" spans="1:55" ht="6" customHeight="1" thickBot="1" x14ac:dyDescent="0.25"/>
    <row r="7" spans="1:55" s="1" customFormat="1" ht="6" customHeight="1" x14ac:dyDescent="0.25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6"/>
    </row>
    <row r="8" spans="1:55" s="1" customFormat="1" ht="18.75" x14ac:dyDescent="0.3">
      <c r="B8" s="77"/>
      <c r="C8" s="78" t="s">
        <v>31</v>
      </c>
      <c r="D8" s="79"/>
      <c r="E8" s="79"/>
      <c r="F8" s="326" t="s">
        <v>32</v>
      </c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8"/>
      <c r="AT8" s="79"/>
      <c r="AU8" s="79" t="s">
        <v>41</v>
      </c>
      <c r="AV8" s="79"/>
      <c r="AW8" s="79"/>
      <c r="AX8" s="329">
        <v>403209</v>
      </c>
      <c r="AY8" s="330"/>
      <c r="AZ8" s="330"/>
      <c r="BA8" s="330"/>
      <c r="BB8" s="331"/>
      <c r="BC8" s="80"/>
    </row>
    <row r="9" spans="1:55" s="1" customFormat="1" ht="6" customHeight="1" x14ac:dyDescent="0.25"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0"/>
    </row>
    <row r="10" spans="1:55" s="1" customFormat="1" ht="15.75" x14ac:dyDescent="0.25">
      <c r="B10" s="77"/>
      <c r="C10" s="78" t="s">
        <v>33</v>
      </c>
      <c r="D10" s="79"/>
      <c r="E10" s="79"/>
      <c r="F10" s="306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8"/>
      <c r="AE10" s="79"/>
      <c r="AF10" s="78" t="s">
        <v>43</v>
      </c>
      <c r="AG10" s="79"/>
      <c r="AH10" s="79"/>
      <c r="AI10" s="79"/>
      <c r="AJ10" s="79"/>
      <c r="AK10" s="79"/>
      <c r="AL10" s="79"/>
      <c r="AM10" s="79"/>
      <c r="AN10" s="309"/>
      <c r="AO10" s="310"/>
      <c r="AP10" s="310"/>
      <c r="AQ10" s="311"/>
      <c r="AR10" s="79"/>
      <c r="AS10" s="79"/>
      <c r="AT10" s="78" t="s">
        <v>42</v>
      </c>
      <c r="AU10" s="79"/>
      <c r="AV10" s="309"/>
      <c r="AW10" s="310"/>
      <c r="AX10" s="310"/>
      <c r="AY10" s="310"/>
      <c r="AZ10" s="310"/>
      <c r="BA10" s="310"/>
      <c r="BB10" s="311"/>
      <c r="BC10" s="80"/>
    </row>
    <row r="11" spans="1:55" s="1" customFormat="1" ht="6" customHeight="1" x14ac:dyDescent="0.25">
      <c r="B11" s="77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80"/>
    </row>
    <row r="12" spans="1:55" s="1" customFormat="1" ht="18" x14ac:dyDescent="0.25">
      <c r="B12" s="77"/>
      <c r="C12" s="78" t="s">
        <v>34</v>
      </c>
      <c r="D12" s="79"/>
      <c r="E12" s="79"/>
      <c r="F12" s="79"/>
      <c r="G12" s="79"/>
      <c r="H12" s="79"/>
      <c r="I12" s="79"/>
      <c r="J12" s="79"/>
      <c r="K12" s="79"/>
      <c r="L12" s="79" t="s">
        <v>35</v>
      </c>
      <c r="M12" s="79"/>
      <c r="N12" s="79"/>
      <c r="O12" s="79"/>
      <c r="P12" s="79"/>
      <c r="Q12" s="79"/>
      <c r="R12" s="79"/>
      <c r="S12" s="104"/>
      <c r="T12" s="79"/>
      <c r="U12" s="79"/>
      <c r="V12" s="79" t="s">
        <v>36</v>
      </c>
      <c r="W12" s="79"/>
      <c r="X12" s="79"/>
      <c r="Y12" s="79"/>
      <c r="Z12" s="104"/>
      <c r="AA12" s="79"/>
      <c r="AB12" s="79"/>
      <c r="AC12" s="79"/>
      <c r="AD12" s="79" t="s">
        <v>37</v>
      </c>
      <c r="AE12" s="79"/>
      <c r="AF12" s="79"/>
      <c r="AG12" s="79"/>
      <c r="AH12" s="79"/>
      <c r="AI12" s="79"/>
      <c r="AJ12" s="79"/>
      <c r="AK12" s="104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80"/>
    </row>
    <row r="13" spans="1:55" s="1" customFormat="1" ht="15.75" x14ac:dyDescent="0.25">
      <c r="B13" s="77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80"/>
    </row>
    <row r="14" spans="1:55" s="1" customFormat="1" ht="18" x14ac:dyDescent="0.25">
      <c r="B14" s="77"/>
      <c r="C14" s="78" t="s">
        <v>38</v>
      </c>
      <c r="D14" s="79"/>
      <c r="E14" s="79"/>
      <c r="F14" s="79"/>
      <c r="G14" s="79"/>
      <c r="H14" s="79" t="s">
        <v>39</v>
      </c>
      <c r="I14" s="79"/>
      <c r="J14" s="79"/>
      <c r="K14" s="79"/>
      <c r="L14" s="79"/>
      <c r="M14" s="79"/>
      <c r="N14" s="79"/>
      <c r="O14" s="79"/>
      <c r="P14" s="79"/>
      <c r="Q14" s="79"/>
      <c r="R14" s="104"/>
      <c r="S14" s="79"/>
      <c r="T14" s="79"/>
      <c r="U14" s="79" t="s">
        <v>40</v>
      </c>
      <c r="V14" s="79"/>
      <c r="W14" s="79"/>
      <c r="X14" s="79"/>
      <c r="Y14" s="104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80"/>
    </row>
    <row r="15" spans="1:55" s="1" customFormat="1" ht="6" customHeight="1" thickBot="1" x14ac:dyDescent="0.3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3"/>
    </row>
    <row r="16" spans="1:55" ht="18" customHeight="1" x14ac:dyDescent="0.2"/>
    <row r="17" spans="1:55" ht="23.1" customHeight="1" x14ac:dyDescent="0.25">
      <c r="A17" s="305" t="s">
        <v>1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</row>
    <row r="18" spans="1:55" ht="6" customHeight="1" thickBot="1" x14ac:dyDescent="0.25"/>
    <row r="19" spans="1:55" s="1" customFormat="1" ht="6" customHeight="1" x14ac:dyDescent="0.25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6"/>
    </row>
    <row r="20" spans="1:55" s="1" customFormat="1" ht="15.75" x14ac:dyDescent="0.25">
      <c r="B20" s="77"/>
      <c r="C20" s="78" t="s">
        <v>33</v>
      </c>
      <c r="D20" s="79"/>
      <c r="E20" s="79"/>
      <c r="F20" s="306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8"/>
      <c r="AE20" s="79"/>
      <c r="AF20" s="78" t="s">
        <v>43</v>
      </c>
      <c r="AG20" s="79"/>
      <c r="AH20" s="79"/>
      <c r="AI20" s="79"/>
      <c r="AJ20" s="79"/>
      <c r="AK20" s="79"/>
      <c r="AL20" s="79"/>
      <c r="AM20" s="79"/>
      <c r="AN20" s="309"/>
      <c r="AO20" s="310"/>
      <c r="AP20" s="310"/>
      <c r="AQ20" s="311"/>
      <c r="AR20" s="79"/>
      <c r="AS20" s="79"/>
      <c r="AT20" s="78" t="s">
        <v>42</v>
      </c>
      <c r="AU20" s="79"/>
      <c r="AV20" s="309"/>
      <c r="AW20" s="310"/>
      <c r="AX20" s="310"/>
      <c r="AY20" s="310"/>
      <c r="AZ20" s="310"/>
      <c r="BA20" s="310"/>
      <c r="BB20" s="311"/>
      <c r="BC20" s="80"/>
    </row>
    <row r="21" spans="1:55" s="1" customFormat="1" ht="6" customHeight="1" x14ac:dyDescent="0.25">
      <c r="B21" s="77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80"/>
    </row>
    <row r="22" spans="1:55" s="1" customFormat="1" ht="18" x14ac:dyDescent="0.25">
      <c r="B22" s="77"/>
      <c r="C22" s="78" t="s">
        <v>44</v>
      </c>
      <c r="D22" s="79"/>
      <c r="E22" s="79"/>
      <c r="F22" s="79"/>
      <c r="G22" s="79"/>
      <c r="H22" s="79"/>
      <c r="I22" s="79"/>
      <c r="J22" s="79"/>
      <c r="K22" s="79"/>
      <c r="L22" s="79"/>
      <c r="M22" s="79" t="s">
        <v>40</v>
      </c>
      <c r="N22" s="79"/>
      <c r="O22" s="79"/>
      <c r="P22" s="79"/>
      <c r="Q22" s="104"/>
      <c r="R22" s="79"/>
      <c r="S22" s="79"/>
      <c r="T22" s="79"/>
      <c r="U22" s="79"/>
      <c r="V22" s="79"/>
      <c r="W22" s="79"/>
      <c r="X22" s="79"/>
      <c r="Y22" s="79" t="s">
        <v>46</v>
      </c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104"/>
      <c r="AL22" s="79"/>
      <c r="AM22" s="79"/>
      <c r="AN22" s="79"/>
      <c r="AO22" s="79"/>
      <c r="AP22" s="79"/>
      <c r="AQ22" s="79"/>
      <c r="AR22" s="79"/>
      <c r="AS22" s="79"/>
      <c r="AT22" s="79"/>
      <c r="AU22" s="79" t="s">
        <v>45</v>
      </c>
      <c r="AV22" s="79"/>
      <c r="AW22" s="79"/>
      <c r="AX22" s="104"/>
      <c r="AY22" s="79"/>
      <c r="AZ22" s="79"/>
      <c r="BA22" s="79"/>
      <c r="BB22" s="79"/>
      <c r="BC22" s="80"/>
    </row>
    <row r="23" spans="1:55" s="1" customFormat="1" ht="6" customHeight="1" thickBot="1" x14ac:dyDescent="0.3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3"/>
    </row>
    <row r="24" spans="1:55" ht="18" customHeight="1" x14ac:dyDescent="0.2"/>
    <row r="25" spans="1:55" ht="23.1" customHeight="1" x14ac:dyDescent="0.25">
      <c r="A25" s="305" t="s">
        <v>2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</row>
    <row r="26" spans="1:55" ht="6" customHeight="1" thickBot="1" x14ac:dyDescent="0.25"/>
    <row r="27" spans="1:55" s="1" customFormat="1" ht="6" customHeight="1" x14ac:dyDescent="0.2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6"/>
    </row>
    <row r="28" spans="1:55" s="1" customFormat="1" ht="15.75" x14ac:dyDescent="0.25">
      <c r="B28" s="77"/>
      <c r="C28" s="78" t="s">
        <v>31</v>
      </c>
      <c r="D28" s="79"/>
      <c r="E28" s="79"/>
      <c r="F28" s="312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4"/>
      <c r="BC28" s="80"/>
    </row>
    <row r="29" spans="1:55" s="1" customFormat="1" ht="6" customHeight="1" x14ac:dyDescent="0.25">
      <c r="B29" s="77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80"/>
    </row>
    <row r="30" spans="1:55" s="1" customFormat="1" ht="15.75" x14ac:dyDescent="0.25">
      <c r="B30" s="77"/>
      <c r="C30" s="78" t="s">
        <v>33</v>
      </c>
      <c r="D30" s="79"/>
      <c r="E30" s="79"/>
      <c r="F30" s="306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8"/>
      <c r="AE30" s="79"/>
      <c r="AF30" s="78" t="s">
        <v>43</v>
      </c>
      <c r="AG30" s="79"/>
      <c r="AH30" s="79"/>
      <c r="AI30" s="79"/>
      <c r="AJ30" s="79"/>
      <c r="AK30" s="79"/>
      <c r="AL30" s="79"/>
      <c r="AM30" s="79"/>
      <c r="AN30" s="309"/>
      <c r="AO30" s="310"/>
      <c r="AP30" s="310"/>
      <c r="AQ30" s="311"/>
      <c r="AR30" s="79"/>
      <c r="AS30" s="79"/>
      <c r="AT30" s="78" t="s">
        <v>42</v>
      </c>
      <c r="AU30" s="79"/>
      <c r="AV30" s="309"/>
      <c r="AW30" s="310"/>
      <c r="AX30" s="310"/>
      <c r="AY30" s="310"/>
      <c r="AZ30" s="310"/>
      <c r="BA30" s="310"/>
      <c r="BB30" s="311"/>
      <c r="BC30" s="80"/>
    </row>
    <row r="31" spans="1:55" s="1" customFormat="1" ht="6" customHeight="1" x14ac:dyDescent="0.25">
      <c r="B31" s="77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80"/>
    </row>
    <row r="32" spans="1:55" s="1" customFormat="1" ht="18" x14ac:dyDescent="0.25">
      <c r="B32" s="77"/>
      <c r="C32" s="78" t="s">
        <v>44</v>
      </c>
      <c r="D32" s="79"/>
      <c r="E32" s="79"/>
      <c r="F32" s="79"/>
      <c r="G32" s="79"/>
      <c r="H32" s="79"/>
      <c r="I32" s="79"/>
      <c r="J32" s="79"/>
      <c r="K32" s="79"/>
      <c r="L32" s="79"/>
      <c r="M32" s="79" t="s">
        <v>40</v>
      </c>
      <c r="N32" s="79"/>
      <c r="O32" s="79"/>
      <c r="P32" s="79"/>
      <c r="Q32" s="104"/>
      <c r="R32" s="79"/>
      <c r="S32" s="79"/>
      <c r="T32" s="79"/>
      <c r="U32" s="79"/>
      <c r="V32" s="79"/>
      <c r="W32" s="79"/>
      <c r="X32" s="79"/>
      <c r="Y32" s="79" t="s">
        <v>46</v>
      </c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104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80"/>
    </row>
    <row r="33" spans="1:56" s="1" customFormat="1" ht="6" customHeight="1" thickBot="1" x14ac:dyDescent="0.3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3"/>
    </row>
    <row r="35" spans="1:56" ht="23.1" customHeight="1" x14ac:dyDescent="0.25">
      <c r="A35" s="305" t="s">
        <v>3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87"/>
    </row>
    <row r="36" spans="1:56" ht="6" customHeight="1" thickBot="1" x14ac:dyDescent="0.25"/>
    <row r="37" spans="1:56" s="1" customFormat="1" ht="6" customHeight="1" x14ac:dyDescent="0.25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</row>
    <row r="38" spans="1:56" s="1" customFormat="1" ht="15.75" x14ac:dyDescent="0.25">
      <c r="B38" s="77"/>
      <c r="C38" s="78" t="s">
        <v>50</v>
      </c>
      <c r="D38" s="79"/>
      <c r="E38" s="79"/>
      <c r="F38" s="79"/>
      <c r="G38" s="79"/>
      <c r="H38" s="79"/>
      <c r="I38" s="79"/>
      <c r="J38" s="79"/>
      <c r="K38" s="79"/>
      <c r="L38" s="315"/>
      <c r="M38" s="316"/>
      <c r="N38" s="84" t="s">
        <v>47</v>
      </c>
      <c r="O38" s="315"/>
      <c r="P38" s="316"/>
      <c r="Q38" s="84" t="s">
        <v>47</v>
      </c>
      <c r="R38" s="315"/>
      <c r="S38" s="317"/>
      <c r="T38" s="317"/>
      <c r="U38" s="316"/>
      <c r="V38" s="79"/>
      <c r="W38" s="85" t="s">
        <v>48</v>
      </c>
      <c r="X38" s="79"/>
      <c r="Y38" s="315"/>
      <c r="Z38" s="316"/>
      <c r="AA38" s="84" t="s">
        <v>47</v>
      </c>
      <c r="AB38" s="315"/>
      <c r="AC38" s="316"/>
      <c r="AD38" s="84" t="s">
        <v>47</v>
      </c>
      <c r="AE38" s="315"/>
      <c r="AF38" s="317"/>
      <c r="AG38" s="317"/>
      <c r="AH38" s="316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0"/>
    </row>
    <row r="39" spans="1:56" s="1" customFormat="1" ht="15.75" x14ac:dyDescent="0.25">
      <c r="B39" s="77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0"/>
    </row>
    <row r="40" spans="1:56" s="1" customFormat="1" ht="18" x14ac:dyDescent="0.25">
      <c r="B40" s="77"/>
      <c r="C40" s="78" t="s">
        <v>49</v>
      </c>
      <c r="D40" s="79"/>
      <c r="E40" s="79"/>
      <c r="F40" s="79"/>
      <c r="G40" s="79"/>
      <c r="H40" s="79"/>
      <c r="I40" s="79"/>
      <c r="J40" s="79"/>
      <c r="K40" s="79" t="s">
        <v>51</v>
      </c>
      <c r="L40" s="79"/>
      <c r="M40" s="104"/>
      <c r="N40" s="79"/>
      <c r="O40" s="79" t="s">
        <v>52</v>
      </c>
      <c r="P40" s="79"/>
      <c r="Q40" s="104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80"/>
    </row>
    <row r="41" spans="1:56" s="1" customFormat="1" ht="15.75" x14ac:dyDescent="0.25">
      <c r="B41" s="77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0"/>
    </row>
    <row r="42" spans="1:56" s="1" customFormat="1" ht="18" x14ac:dyDescent="0.25">
      <c r="B42" s="77"/>
      <c r="C42" s="78" t="s">
        <v>53</v>
      </c>
      <c r="D42" s="79"/>
      <c r="E42" s="79"/>
      <c r="F42" s="79"/>
      <c r="G42" s="79"/>
      <c r="H42" s="79"/>
      <c r="I42" s="79"/>
      <c r="J42" s="79"/>
      <c r="K42" s="79" t="s">
        <v>51</v>
      </c>
      <c r="L42" s="79"/>
      <c r="M42" s="104"/>
      <c r="N42" s="79"/>
      <c r="O42" s="79" t="s">
        <v>52</v>
      </c>
      <c r="P42" s="79"/>
      <c r="Q42" s="104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80"/>
    </row>
    <row r="43" spans="1:56" s="1" customFormat="1" ht="15.75" x14ac:dyDescent="0.25">
      <c r="B43" s="77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80"/>
    </row>
    <row r="44" spans="1:56" s="1" customFormat="1" ht="15.75" x14ac:dyDescent="0.25">
      <c r="B44" s="77"/>
      <c r="C44" s="78" t="s">
        <v>54</v>
      </c>
      <c r="D44" s="79"/>
      <c r="E44" s="79"/>
      <c r="F44" s="79"/>
      <c r="G44" s="79"/>
      <c r="H44" s="79"/>
      <c r="I44" s="79"/>
      <c r="J44" s="315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6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80"/>
    </row>
    <row r="45" spans="1:56" s="1" customFormat="1" ht="15.75" x14ac:dyDescent="0.25">
      <c r="B45" s="77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80"/>
    </row>
    <row r="46" spans="1:56" s="1" customFormat="1" ht="18" x14ac:dyDescent="0.25">
      <c r="B46" s="77"/>
      <c r="C46" s="78" t="s">
        <v>55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 t="s">
        <v>51</v>
      </c>
      <c r="R46" s="79"/>
      <c r="S46" s="104"/>
      <c r="T46" s="79"/>
      <c r="U46" s="79" t="s">
        <v>52</v>
      </c>
      <c r="V46" s="79"/>
      <c r="W46" s="104"/>
      <c r="X46" s="79"/>
      <c r="Y46" s="79"/>
      <c r="Z46" s="86" t="s">
        <v>57</v>
      </c>
      <c r="AA46" s="79"/>
      <c r="AB46" s="79"/>
      <c r="AC46" s="79"/>
      <c r="AD46" s="79"/>
      <c r="AE46" s="306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8"/>
      <c r="BC46" s="80"/>
    </row>
    <row r="47" spans="1:56" s="1" customFormat="1" ht="6" customHeight="1" x14ac:dyDescent="0.25">
      <c r="B47" s="77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86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80"/>
    </row>
    <row r="48" spans="1:56" s="1" customFormat="1" ht="15.75" x14ac:dyDescent="0.25">
      <c r="B48" s="77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86" t="s">
        <v>56</v>
      </c>
      <c r="AA48" s="79"/>
      <c r="AB48" s="79"/>
      <c r="AC48" s="79"/>
      <c r="AD48" s="79"/>
      <c r="AE48" s="306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308"/>
      <c r="BC48" s="80"/>
    </row>
    <row r="49" spans="1:55" s="1" customFormat="1" ht="15.75" x14ac:dyDescent="0.25">
      <c r="B49" s="77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80"/>
    </row>
    <row r="50" spans="1:55" s="1" customFormat="1" ht="18" x14ac:dyDescent="0.25">
      <c r="B50" s="77"/>
      <c r="C50" s="78" t="s">
        <v>58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 t="s">
        <v>59</v>
      </c>
      <c r="Z50" s="79"/>
      <c r="AA50" s="79"/>
      <c r="AB50" s="79"/>
      <c r="AC50" s="79"/>
      <c r="AD50" s="104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80"/>
    </row>
    <row r="51" spans="1:55" s="1" customFormat="1" ht="15.75" x14ac:dyDescent="0.25">
      <c r="B51" s="77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80"/>
    </row>
    <row r="52" spans="1:55" s="1" customFormat="1" ht="18" x14ac:dyDescent="0.25">
      <c r="B52" s="77"/>
      <c r="C52" s="78" t="s">
        <v>60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 t="s">
        <v>51</v>
      </c>
      <c r="O52" s="79"/>
      <c r="P52" s="104"/>
      <c r="Q52" s="79"/>
      <c r="R52" s="79" t="s">
        <v>52</v>
      </c>
      <c r="S52" s="79"/>
      <c r="T52" s="104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80"/>
    </row>
    <row r="53" spans="1:55" s="1" customFormat="1" ht="15.75" x14ac:dyDescent="0.25">
      <c r="B53" s="77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80"/>
    </row>
    <row r="54" spans="1:55" s="1" customFormat="1" ht="18" x14ac:dyDescent="0.25">
      <c r="B54" s="77"/>
      <c r="C54" s="78" t="s">
        <v>61</v>
      </c>
      <c r="D54" s="79"/>
      <c r="E54" s="79"/>
      <c r="F54" s="79"/>
      <c r="G54" s="79"/>
      <c r="H54" s="79"/>
      <c r="I54" s="79"/>
      <c r="J54" s="79"/>
      <c r="K54" s="79" t="s">
        <v>51</v>
      </c>
      <c r="L54" s="79"/>
      <c r="M54" s="104"/>
      <c r="N54" s="79"/>
      <c r="O54" s="79" t="s">
        <v>52</v>
      </c>
      <c r="P54" s="79"/>
      <c r="Q54" s="104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80"/>
    </row>
    <row r="55" spans="1:55" s="1" customFormat="1" ht="6" customHeight="1" thickBot="1" x14ac:dyDescent="0.3"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3"/>
    </row>
    <row r="56" spans="1:55" ht="19.5" customHeight="1" x14ac:dyDescent="0.2"/>
    <row r="57" spans="1:55" ht="23.1" customHeight="1" x14ac:dyDescent="0.25">
      <c r="A57" s="305" t="s">
        <v>4</v>
      </c>
      <c r="B57" s="305"/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  <c r="AJ57" s="305"/>
      <c r="AK57" s="305"/>
      <c r="AL57" s="305"/>
      <c r="AM57" s="305"/>
      <c r="AN57" s="305"/>
      <c r="AO57" s="305"/>
      <c r="AP57" s="305"/>
      <c r="AQ57" s="305"/>
      <c r="AR57" s="305"/>
      <c r="AS57" s="305"/>
      <c r="AT57" s="305"/>
      <c r="AU57" s="305"/>
      <c r="AV57" s="305"/>
      <c r="AW57" s="305"/>
      <c r="AX57" s="305"/>
      <c r="AY57" s="305"/>
      <c r="AZ57" s="305"/>
      <c r="BA57" s="305"/>
      <c r="BB57" s="305"/>
      <c r="BC57" s="305"/>
    </row>
    <row r="58" spans="1:55" ht="6.75" customHeight="1" thickBot="1" x14ac:dyDescent="0.3">
      <c r="A58" s="87"/>
    </row>
    <row r="59" spans="1:55" ht="14.25" x14ac:dyDescent="0.2"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90"/>
    </row>
    <row r="60" spans="1:55" ht="21.95" customHeight="1" x14ac:dyDescent="0.25">
      <c r="B60" s="91"/>
      <c r="C60" s="296" t="s">
        <v>26</v>
      </c>
      <c r="D60" s="297"/>
      <c r="E60" s="297"/>
      <c r="F60" s="297"/>
      <c r="G60" s="297"/>
      <c r="H60" s="298"/>
      <c r="I60" s="92"/>
      <c r="J60" s="296" t="s">
        <v>25</v>
      </c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8"/>
      <c r="AK60" s="93"/>
      <c r="AL60" s="318" t="s">
        <v>27</v>
      </c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94"/>
    </row>
    <row r="61" spans="1:55" ht="14.25" x14ac:dyDescent="0.2">
      <c r="B61" s="91"/>
      <c r="C61" s="299"/>
      <c r="D61" s="300"/>
      <c r="E61" s="300"/>
      <c r="F61" s="300"/>
      <c r="G61" s="300"/>
      <c r="H61" s="301"/>
      <c r="I61" s="92"/>
      <c r="J61" s="299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1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4"/>
    </row>
    <row r="62" spans="1:55" ht="21.95" customHeight="1" x14ac:dyDescent="0.25">
      <c r="B62" s="91"/>
      <c r="C62" s="299"/>
      <c r="D62" s="300"/>
      <c r="E62" s="300"/>
      <c r="F62" s="300"/>
      <c r="G62" s="300"/>
      <c r="H62" s="301"/>
      <c r="I62" s="92"/>
      <c r="J62" s="299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1"/>
      <c r="AK62" s="93"/>
      <c r="AL62" s="318" t="s">
        <v>28</v>
      </c>
      <c r="AM62" s="318"/>
      <c r="AN62" s="318"/>
      <c r="AO62" s="318"/>
      <c r="AP62" s="318"/>
      <c r="AQ62" s="318"/>
      <c r="AR62" s="318"/>
      <c r="AS62" s="318"/>
      <c r="AT62" s="318"/>
      <c r="AU62" s="93"/>
      <c r="AV62" s="318" t="s">
        <v>29</v>
      </c>
      <c r="AW62" s="318"/>
      <c r="AX62" s="93"/>
      <c r="AY62" s="318" t="s">
        <v>30</v>
      </c>
      <c r="AZ62" s="318"/>
      <c r="BA62" s="318"/>
      <c r="BB62" s="318"/>
      <c r="BC62" s="94"/>
    </row>
    <row r="63" spans="1:55" ht="14.25" x14ac:dyDescent="0.2">
      <c r="B63" s="91"/>
      <c r="C63" s="302"/>
      <c r="D63" s="303"/>
      <c r="E63" s="303"/>
      <c r="F63" s="303"/>
      <c r="G63" s="303"/>
      <c r="H63" s="304"/>
      <c r="I63" s="92"/>
      <c r="J63" s="302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4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4"/>
    </row>
    <row r="64" spans="1:55" ht="14.25" x14ac:dyDescent="0.2">
      <c r="B64" s="91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4"/>
    </row>
    <row r="65" spans="2:57" ht="21.95" customHeight="1" x14ac:dyDescent="0.2">
      <c r="B65" s="91"/>
      <c r="C65" s="215" t="s">
        <v>10</v>
      </c>
      <c r="D65" s="216"/>
      <c r="E65" s="216"/>
      <c r="F65" s="216"/>
      <c r="G65" s="216"/>
      <c r="H65" s="217"/>
      <c r="I65" s="93"/>
      <c r="J65" s="244" t="s">
        <v>11</v>
      </c>
      <c r="K65" s="245"/>
      <c r="L65" s="245"/>
      <c r="M65" s="245"/>
      <c r="N65" s="245"/>
      <c r="O65" s="246"/>
      <c r="P65" s="275" t="s">
        <v>13</v>
      </c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93"/>
      <c r="AL65" s="253">
        <f>IF($AX$22="x","",Calculo!D22)</f>
        <v>0</v>
      </c>
      <c r="AM65" s="253"/>
      <c r="AN65" s="254">
        <f>IF($AX$22="x","",Calculo!E22)</f>
        <v>0</v>
      </c>
      <c r="AO65" s="255"/>
      <c r="AP65" s="95"/>
      <c r="AQ65" s="269" t="str">
        <f>IF($AX$22="x","",IF(OR($M$54="x",$M$42="x"),Calculo!G4,""))</f>
        <v/>
      </c>
      <c r="AR65" s="270"/>
      <c r="AS65" s="284" t="str">
        <f>IF($AX$22="x","",IF(OR($M$54="x",$M$42="x"),Calculo!F22,""))</f>
        <v/>
      </c>
      <c r="AT65" s="285"/>
      <c r="AU65" s="93"/>
      <c r="AV65" s="290">
        <f>IF($AX$22="x","",60%)</f>
        <v>0.6</v>
      </c>
      <c r="AW65" s="291"/>
      <c r="AX65" s="93"/>
      <c r="AY65" s="260">
        <f>IF($AX$22="x","",IF(OR($M$42="X",$M$54="x"),Calculo!G22,Calculo!J22))</f>
        <v>0</v>
      </c>
      <c r="AZ65" s="261"/>
      <c r="BA65" s="261"/>
      <c r="BB65" s="262"/>
      <c r="BC65" s="94"/>
    </row>
    <row r="66" spans="2:57" ht="21.95" customHeight="1" x14ac:dyDescent="0.2">
      <c r="B66" s="91"/>
      <c r="C66" s="218"/>
      <c r="D66" s="219"/>
      <c r="E66" s="219"/>
      <c r="F66" s="219"/>
      <c r="G66" s="219"/>
      <c r="H66" s="220"/>
      <c r="I66" s="93"/>
      <c r="J66" s="247"/>
      <c r="K66" s="248"/>
      <c r="L66" s="248"/>
      <c r="M66" s="248"/>
      <c r="N66" s="248"/>
      <c r="O66" s="249"/>
      <c r="P66" s="275" t="s">
        <v>14</v>
      </c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93"/>
      <c r="AL66" s="253">
        <f>IF($AX$22="x","",Calculo!D23)</f>
        <v>0</v>
      </c>
      <c r="AM66" s="253"/>
      <c r="AN66" s="256"/>
      <c r="AO66" s="257"/>
      <c r="AP66" s="96"/>
      <c r="AQ66" s="271"/>
      <c r="AR66" s="272"/>
      <c r="AS66" s="286"/>
      <c r="AT66" s="287"/>
      <c r="AU66" s="93"/>
      <c r="AV66" s="292"/>
      <c r="AW66" s="293"/>
      <c r="AX66" s="93"/>
      <c r="AY66" s="263"/>
      <c r="AZ66" s="264"/>
      <c r="BA66" s="264"/>
      <c r="BB66" s="265"/>
      <c r="BC66" s="94"/>
    </row>
    <row r="67" spans="2:57" ht="21.95" customHeight="1" x14ac:dyDescent="0.2">
      <c r="B67" s="91"/>
      <c r="C67" s="218"/>
      <c r="D67" s="219"/>
      <c r="E67" s="219"/>
      <c r="F67" s="219"/>
      <c r="G67" s="219"/>
      <c r="H67" s="220"/>
      <c r="I67" s="93"/>
      <c r="J67" s="247"/>
      <c r="K67" s="248"/>
      <c r="L67" s="248"/>
      <c r="M67" s="248"/>
      <c r="N67" s="248"/>
      <c r="O67" s="249"/>
      <c r="P67" s="276" t="s">
        <v>15</v>
      </c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93"/>
      <c r="AL67" s="253">
        <f>IF($AX$22="x","",Calculo!D24)</f>
        <v>0</v>
      </c>
      <c r="AM67" s="253"/>
      <c r="AN67" s="256"/>
      <c r="AO67" s="257"/>
      <c r="AP67" s="96"/>
      <c r="AQ67" s="271"/>
      <c r="AR67" s="272"/>
      <c r="AS67" s="286"/>
      <c r="AT67" s="287"/>
      <c r="AU67" s="93"/>
      <c r="AV67" s="292"/>
      <c r="AW67" s="293"/>
      <c r="AX67" s="93"/>
      <c r="AY67" s="263"/>
      <c r="AZ67" s="264"/>
      <c r="BA67" s="264"/>
      <c r="BB67" s="265"/>
      <c r="BC67" s="94"/>
    </row>
    <row r="68" spans="2:57" ht="21.95" customHeight="1" x14ac:dyDescent="0.2">
      <c r="B68" s="91"/>
      <c r="C68" s="218"/>
      <c r="D68" s="219"/>
      <c r="E68" s="219"/>
      <c r="F68" s="219"/>
      <c r="G68" s="219"/>
      <c r="H68" s="220"/>
      <c r="I68" s="93"/>
      <c r="J68" s="250"/>
      <c r="K68" s="251"/>
      <c r="L68" s="251"/>
      <c r="M68" s="251"/>
      <c r="N68" s="251"/>
      <c r="O68" s="252"/>
      <c r="P68" s="275" t="s">
        <v>16</v>
      </c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93"/>
      <c r="AL68" s="253">
        <f>IF($AX$22="x","",Calculo!D25)</f>
        <v>0</v>
      </c>
      <c r="AM68" s="253"/>
      <c r="AN68" s="258"/>
      <c r="AO68" s="259"/>
      <c r="AP68" s="97"/>
      <c r="AQ68" s="273"/>
      <c r="AR68" s="274"/>
      <c r="AS68" s="288"/>
      <c r="AT68" s="289"/>
      <c r="AU68" s="93"/>
      <c r="AV68" s="292"/>
      <c r="AW68" s="293"/>
      <c r="AX68" s="93"/>
      <c r="AY68" s="263"/>
      <c r="AZ68" s="264"/>
      <c r="BA68" s="264"/>
      <c r="BB68" s="265"/>
      <c r="BC68" s="94"/>
    </row>
    <row r="69" spans="2:57" ht="14.25" customHeight="1" x14ac:dyDescent="0.2">
      <c r="B69" s="91"/>
      <c r="C69" s="218"/>
      <c r="D69" s="219"/>
      <c r="E69" s="219"/>
      <c r="F69" s="219"/>
      <c r="G69" s="219"/>
      <c r="H69" s="220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292"/>
      <c r="AW69" s="293"/>
      <c r="AX69" s="93"/>
      <c r="AY69" s="263"/>
      <c r="AZ69" s="264"/>
      <c r="BA69" s="264"/>
      <c r="BB69" s="265"/>
      <c r="BC69" s="94"/>
      <c r="BE69" s="98"/>
    </row>
    <row r="70" spans="2:57" ht="21.95" customHeight="1" x14ac:dyDescent="0.2">
      <c r="B70" s="91"/>
      <c r="C70" s="218"/>
      <c r="D70" s="219"/>
      <c r="E70" s="219"/>
      <c r="F70" s="219"/>
      <c r="G70" s="219"/>
      <c r="H70" s="220"/>
      <c r="I70" s="93"/>
      <c r="J70" s="244" t="s">
        <v>12</v>
      </c>
      <c r="K70" s="245"/>
      <c r="L70" s="245"/>
      <c r="M70" s="245"/>
      <c r="N70" s="245"/>
      <c r="O70" s="246"/>
      <c r="P70" s="224" t="s">
        <v>21</v>
      </c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6"/>
      <c r="AK70" s="93"/>
      <c r="AL70" s="233" t="str">
        <f>IF($AX$22="x","",IF(OR($M$54="x",$M$42="x"),Calculo!D26,""))</f>
        <v/>
      </c>
      <c r="AM70" s="234"/>
      <c r="AN70" s="277" t="str">
        <f>IF($AX$22="x","",IF(OR($M$54="x",$M$42="x"),Calculo!E26,""))</f>
        <v/>
      </c>
      <c r="AO70" s="278"/>
      <c r="AP70" s="283"/>
      <c r="AQ70" s="269" t="str">
        <f>IF($AX$22="x","",IF(OR($M$54="x",$M$42="x"),Calculo!G5,""))</f>
        <v/>
      </c>
      <c r="AR70" s="270"/>
      <c r="AS70" s="284" t="str">
        <f>IF($AX$22="x","",IF(OR($M$54="x",$M$42="x"),Calculo!F26,""))</f>
        <v/>
      </c>
      <c r="AT70" s="285"/>
      <c r="AU70" s="93"/>
      <c r="AV70" s="292"/>
      <c r="AW70" s="293"/>
      <c r="AX70" s="93"/>
      <c r="AY70" s="263"/>
      <c r="AZ70" s="264"/>
      <c r="BA70" s="264"/>
      <c r="BB70" s="265"/>
      <c r="BC70" s="94"/>
    </row>
    <row r="71" spans="2:57" ht="21.95" customHeight="1" x14ac:dyDescent="0.2">
      <c r="B71" s="91"/>
      <c r="C71" s="218"/>
      <c r="D71" s="219"/>
      <c r="E71" s="219"/>
      <c r="F71" s="219"/>
      <c r="G71" s="219"/>
      <c r="H71" s="220"/>
      <c r="I71" s="93"/>
      <c r="J71" s="247"/>
      <c r="K71" s="248"/>
      <c r="L71" s="248"/>
      <c r="M71" s="248"/>
      <c r="N71" s="248"/>
      <c r="O71" s="249"/>
      <c r="P71" s="224" t="s">
        <v>22</v>
      </c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6"/>
      <c r="AK71" s="93"/>
      <c r="AL71" s="233" t="str">
        <f>IF($AX$22="x","",IF(OR($M$54="x",$M$42="x"),Calculo!D27,""))</f>
        <v/>
      </c>
      <c r="AM71" s="234"/>
      <c r="AN71" s="279"/>
      <c r="AO71" s="280"/>
      <c r="AP71" s="283"/>
      <c r="AQ71" s="271"/>
      <c r="AR71" s="272"/>
      <c r="AS71" s="286"/>
      <c r="AT71" s="287"/>
      <c r="AU71" s="93"/>
      <c r="AV71" s="292"/>
      <c r="AW71" s="293"/>
      <c r="AX71" s="93"/>
      <c r="AY71" s="263"/>
      <c r="AZ71" s="264"/>
      <c r="BA71" s="264"/>
      <c r="BB71" s="265"/>
      <c r="BC71" s="94"/>
    </row>
    <row r="72" spans="2:57" ht="21.95" customHeight="1" x14ac:dyDescent="0.2">
      <c r="B72" s="91"/>
      <c r="C72" s="218"/>
      <c r="D72" s="219"/>
      <c r="E72" s="219"/>
      <c r="F72" s="219"/>
      <c r="G72" s="219"/>
      <c r="H72" s="220"/>
      <c r="I72" s="93"/>
      <c r="J72" s="247"/>
      <c r="K72" s="248"/>
      <c r="L72" s="248"/>
      <c r="M72" s="248"/>
      <c r="N72" s="248"/>
      <c r="O72" s="249"/>
      <c r="P72" s="224" t="s">
        <v>23</v>
      </c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93"/>
      <c r="AL72" s="233" t="str">
        <f>IF($AX$22="x","",IF(OR($M$54="x",$M$42="x"),Calculo!D28,""))</f>
        <v/>
      </c>
      <c r="AM72" s="234"/>
      <c r="AN72" s="279"/>
      <c r="AO72" s="280"/>
      <c r="AP72" s="283"/>
      <c r="AQ72" s="271"/>
      <c r="AR72" s="272"/>
      <c r="AS72" s="286"/>
      <c r="AT72" s="287"/>
      <c r="AU72" s="93"/>
      <c r="AV72" s="292"/>
      <c r="AW72" s="293"/>
      <c r="AX72" s="93"/>
      <c r="AY72" s="263"/>
      <c r="AZ72" s="264"/>
      <c r="BA72" s="264"/>
      <c r="BB72" s="265"/>
      <c r="BC72" s="94"/>
    </row>
    <row r="73" spans="2:57" ht="21.95" customHeight="1" x14ac:dyDescent="0.2">
      <c r="B73" s="91"/>
      <c r="C73" s="221"/>
      <c r="D73" s="222"/>
      <c r="E73" s="222"/>
      <c r="F73" s="222"/>
      <c r="G73" s="222"/>
      <c r="H73" s="223"/>
      <c r="I73" s="93"/>
      <c r="J73" s="250"/>
      <c r="K73" s="251"/>
      <c r="L73" s="251"/>
      <c r="M73" s="251"/>
      <c r="N73" s="251"/>
      <c r="O73" s="252"/>
      <c r="P73" s="224" t="s">
        <v>24</v>
      </c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93"/>
      <c r="AL73" s="233" t="str">
        <f>IF($AX$22="x","",IF(OR($M$54="x",$M$42="x"),Calculo!D29,""))</f>
        <v/>
      </c>
      <c r="AM73" s="234"/>
      <c r="AN73" s="281"/>
      <c r="AO73" s="282"/>
      <c r="AP73" s="283"/>
      <c r="AQ73" s="273"/>
      <c r="AR73" s="274"/>
      <c r="AS73" s="288"/>
      <c r="AT73" s="289"/>
      <c r="AU73" s="93"/>
      <c r="AV73" s="294"/>
      <c r="AW73" s="295"/>
      <c r="AX73" s="93"/>
      <c r="AY73" s="266"/>
      <c r="AZ73" s="267"/>
      <c r="BA73" s="267"/>
      <c r="BB73" s="268"/>
      <c r="BC73" s="94"/>
    </row>
    <row r="74" spans="2:57" ht="14.25" x14ac:dyDescent="0.2">
      <c r="B74" s="91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4"/>
    </row>
    <row r="75" spans="2:57" ht="21.95" customHeight="1" x14ac:dyDescent="0.2">
      <c r="B75" s="91"/>
      <c r="C75" s="215" t="s">
        <v>9</v>
      </c>
      <c r="D75" s="216"/>
      <c r="E75" s="216"/>
      <c r="F75" s="216"/>
      <c r="G75" s="216"/>
      <c r="H75" s="217"/>
      <c r="I75" s="93"/>
      <c r="J75" s="275" t="s">
        <v>17</v>
      </c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93"/>
      <c r="AL75" s="321">
        <f>Calculo!D30</f>
        <v>0</v>
      </c>
      <c r="AM75" s="321"/>
      <c r="AN75" s="238">
        <f>Calculo!E30</f>
        <v>0</v>
      </c>
      <c r="AO75" s="239"/>
      <c r="AP75" s="93"/>
      <c r="AQ75" s="93"/>
      <c r="AR75" s="93"/>
      <c r="AS75" s="93"/>
      <c r="AT75" s="93"/>
      <c r="AU75" s="93"/>
      <c r="AV75" s="231">
        <v>0.2</v>
      </c>
      <c r="AW75" s="232"/>
      <c r="AX75" s="93"/>
      <c r="AY75" s="325">
        <f>IF(AX22="x",Calculo!K30,IF(OR(M42="x",M54="x"),Calculo!J30,Calculo!G30))</f>
        <v>0</v>
      </c>
      <c r="AZ75" s="325"/>
      <c r="BA75" s="325"/>
      <c r="BB75" s="325"/>
      <c r="BC75" s="94"/>
    </row>
    <row r="76" spans="2:57" ht="21.95" customHeight="1" x14ac:dyDescent="0.2">
      <c r="B76" s="91"/>
      <c r="C76" s="218"/>
      <c r="D76" s="219"/>
      <c r="E76" s="219"/>
      <c r="F76" s="219"/>
      <c r="G76" s="219"/>
      <c r="H76" s="220"/>
      <c r="I76" s="93"/>
      <c r="J76" s="275" t="s">
        <v>18</v>
      </c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93"/>
      <c r="AL76" s="321">
        <f>Calculo!D31</f>
        <v>0</v>
      </c>
      <c r="AM76" s="321"/>
      <c r="AN76" s="240"/>
      <c r="AO76" s="241"/>
      <c r="AP76" s="93"/>
      <c r="AQ76" s="93"/>
      <c r="AR76" s="93"/>
      <c r="AS76" s="93"/>
      <c r="AT76" s="93"/>
      <c r="AU76" s="93"/>
      <c r="AV76" s="232"/>
      <c r="AW76" s="232"/>
      <c r="AX76" s="93"/>
      <c r="AY76" s="325"/>
      <c r="AZ76" s="325"/>
      <c r="BA76" s="325"/>
      <c r="BB76" s="325"/>
      <c r="BC76" s="94"/>
    </row>
    <row r="77" spans="2:57" ht="21.95" customHeight="1" x14ac:dyDescent="0.2">
      <c r="B77" s="91"/>
      <c r="C77" s="221"/>
      <c r="D77" s="222"/>
      <c r="E77" s="222"/>
      <c r="F77" s="222"/>
      <c r="G77" s="222"/>
      <c r="H77" s="223"/>
      <c r="I77" s="93"/>
      <c r="J77" s="275" t="s">
        <v>19</v>
      </c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93"/>
      <c r="AL77" s="321">
        <f>Calculo!D32</f>
        <v>0</v>
      </c>
      <c r="AM77" s="321"/>
      <c r="AN77" s="242"/>
      <c r="AO77" s="243"/>
      <c r="AP77" s="93"/>
      <c r="AQ77" s="93"/>
      <c r="AR77" s="93"/>
      <c r="AS77" s="93"/>
      <c r="AT77" s="93"/>
      <c r="AU77" s="93"/>
      <c r="AV77" s="232"/>
      <c r="AW77" s="232"/>
      <c r="AX77" s="93"/>
      <c r="AY77" s="325"/>
      <c r="AZ77" s="325"/>
      <c r="BA77" s="325"/>
      <c r="BB77" s="325"/>
      <c r="BC77" s="94"/>
    </row>
    <row r="78" spans="2:57" ht="14.25" x14ac:dyDescent="0.2">
      <c r="B78" s="91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4"/>
    </row>
    <row r="79" spans="2:57" ht="46.5" customHeight="1" x14ac:dyDescent="0.2">
      <c r="B79" s="91"/>
      <c r="C79" s="322" t="s">
        <v>8</v>
      </c>
      <c r="D79" s="323"/>
      <c r="E79" s="323"/>
      <c r="F79" s="323"/>
      <c r="G79" s="323"/>
      <c r="H79" s="324"/>
      <c r="I79" s="93"/>
      <c r="J79" s="224" t="s">
        <v>20</v>
      </c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6"/>
      <c r="AK79" s="93"/>
      <c r="AL79" s="235">
        <f>Calculo!E33</f>
        <v>0</v>
      </c>
      <c r="AM79" s="236"/>
      <c r="AN79" s="236"/>
      <c r="AO79" s="237"/>
      <c r="AP79" s="93"/>
      <c r="AQ79" s="93"/>
      <c r="AR79" s="93"/>
      <c r="AS79" s="93"/>
      <c r="AT79" s="93"/>
      <c r="AU79" s="93"/>
      <c r="AV79" s="231">
        <v>0.2</v>
      </c>
      <c r="AW79" s="232"/>
      <c r="AX79" s="93"/>
      <c r="AY79" s="325">
        <f>IF(AX22="x",Calculo!K33,IF(OR(M42="X",M54="x"),Calculo!J33,Calculo!G33))</f>
        <v>0</v>
      </c>
      <c r="AZ79" s="325"/>
      <c r="BA79" s="325"/>
      <c r="BB79" s="325"/>
      <c r="BC79" s="94"/>
    </row>
    <row r="80" spans="2:57" ht="15.75" x14ac:dyDescent="0.2">
      <c r="B80" s="91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10"/>
      <c r="AT80" s="93"/>
      <c r="AU80" s="93"/>
      <c r="AV80" s="93"/>
      <c r="AW80" s="93"/>
      <c r="AX80" s="93"/>
      <c r="AY80" s="93"/>
      <c r="AZ80" s="93"/>
      <c r="BA80" s="93"/>
      <c r="BB80" s="93"/>
      <c r="BC80" s="94"/>
    </row>
    <row r="81" spans="1:55" ht="23.25" customHeight="1" x14ac:dyDescent="0.2">
      <c r="B81" s="91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228" t="s">
        <v>152</v>
      </c>
      <c r="AE81" s="229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30"/>
      <c r="AX81" s="93"/>
      <c r="AY81" s="320" t="str">
        <f>IF(Instruçoes!J2="","",IF($AX$22="x",Calculo!K34,IF(OR($M$54="x",$M$42="x"),Calculo!G34,Calculo!J34)))</f>
        <v/>
      </c>
      <c r="AZ81" s="320"/>
      <c r="BA81" s="320"/>
      <c r="BB81" s="320"/>
      <c r="BC81" s="94"/>
    </row>
    <row r="82" spans="1:55" ht="14.25" customHeight="1" x14ac:dyDescent="0.2">
      <c r="B82" s="91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184" t="str">
        <f>IF(AND(AY81="",AY79&lt;&gt;""),"Para calcular, assinalar com X a leitura das Instruções","")</f>
        <v>Para calcular, assinalar com X a leitura das Instruções</v>
      </c>
      <c r="AO82" s="99"/>
      <c r="AP82" s="99"/>
      <c r="AQ82" s="99"/>
      <c r="AR82" s="99"/>
      <c r="AS82" s="110"/>
      <c r="AT82" s="99"/>
      <c r="AU82" s="106"/>
      <c r="AV82" s="107"/>
      <c r="AW82" s="107"/>
      <c r="AX82" s="108"/>
      <c r="AY82" s="109"/>
      <c r="AZ82" s="109"/>
      <c r="BA82" s="109"/>
      <c r="BB82" s="109"/>
      <c r="BC82" s="94"/>
    </row>
    <row r="83" spans="1:55" ht="12.75" customHeight="1" thickBot="1" x14ac:dyDescent="0.25">
      <c r="B83" s="10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86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2"/>
    </row>
    <row r="84" spans="1:55" ht="17.25" customHeight="1" x14ac:dyDescent="0.2"/>
    <row r="85" spans="1:55" ht="17.25" customHeight="1" x14ac:dyDescent="0.2"/>
    <row r="86" spans="1:55" ht="18" x14ac:dyDescent="0.2">
      <c r="A86" s="214" t="s">
        <v>5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</row>
    <row r="87" spans="1:55" ht="6" customHeight="1" thickBot="1" x14ac:dyDescent="0.25"/>
    <row r="88" spans="1:55" s="1" customFormat="1" ht="15.75" x14ac:dyDescent="0.2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6"/>
      <c r="AB88" s="113"/>
      <c r="AC88" s="113"/>
      <c r="AD88" s="114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6"/>
    </row>
    <row r="89" spans="1:55" s="1" customFormat="1" ht="15.75" x14ac:dyDescent="0.25">
      <c r="B89" s="117"/>
      <c r="C89" s="185" t="s">
        <v>122</v>
      </c>
      <c r="D89" s="118"/>
      <c r="E89" s="201"/>
      <c r="F89" s="202"/>
      <c r="G89" s="119" t="s">
        <v>47</v>
      </c>
      <c r="H89" s="201"/>
      <c r="I89" s="202"/>
      <c r="J89" s="120" t="s">
        <v>47</v>
      </c>
      <c r="K89" s="203"/>
      <c r="L89" s="204"/>
      <c r="M89" s="204"/>
      <c r="N89" s="205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21"/>
      <c r="AB89" s="113"/>
      <c r="AC89" s="113"/>
      <c r="AD89" s="117"/>
      <c r="AE89" s="125" t="s">
        <v>166</v>
      </c>
      <c r="AF89" s="79"/>
      <c r="AG89" s="79"/>
      <c r="AH89" s="79"/>
      <c r="AI89" s="79"/>
      <c r="AJ89" s="79"/>
      <c r="AK89" s="79"/>
      <c r="AL89" s="79"/>
      <c r="AM89" s="185" t="s">
        <v>122</v>
      </c>
      <c r="AN89" s="118"/>
      <c r="AO89" s="203"/>
      <c r="AP89" s="205"/>
      <c r="AQ89" s="119" t="s">
        <v>47</v>
      </c>
      <c r="AR89" s="203"/>
      <c r="AS89" s="205"/>
      <c r="AT89" s="120" t="s">
        <v>47</v>
      </c>
      <c r="AU89" s="203"/>
      <c r="AV89" s="204"/>
      <c r="AW89" s="204"/>
      <c r="AX89" s="205"/>
      <c r="AY89" s="79"/>
      <c r="AZ89" s="79"/>
      <c r="BA89" s="79"/>
      <c r="BB89" s="79"/>
      <c r="BC89" s="121"/>
    </row>
    <row r="90" spans="1:55" s="1" customFormat="1" ht="15.75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21"/>
      <c r="AB90" s="113"/>
      <c r="AC90" s="113"/>
      <c r="AD90" s="117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21"/>
    </row>
    <row r="91" spans="1:55" s="1" customFormat="1" ht="15.75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21"/>
      <c r="AB91" s="113"/>
      <c r="AC91" s="113"/>
      <c r="AD91" s="117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21"/>
    </row>
    <row r="92" spans="1:55" s="1" customFormat="1" ht="15.75" x14ac:dyDescent="0.25">
      <c r="B92" s="117"/>
      <c r="C92" s="185" t="s">
        <v>123</v>
      </c>
      <c r="D92" s="118"/>
      <c r="E92" s="118"/>
      <c r="F92" s="118"/>
      <c r="G92" s="118"/>
      <c r="H92" s="118"/>
      <c r="I92" s="118"/>
      <c r="J92" s="118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121"/>
      <c r="AB92" s="113"/>
      <c r="AC92" s="113"/>
      <c r="AD92" s="117"/>
      <c r="AE92" s="185" t="s">
        <v>165</v>
      </c>
      <c r="AF92" s="118"/>
      <c r="AG92" s="118"/>
      <c r="AH92" s="118"/>
      <c r="AI92" s="118"/>
      <c r="AJ92" s="118"/>
      <c r="AK92" s="118"/>
      <c r="AL92" s="118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121"/>
    </row>
    <row r="93" spans="1:55" s="1" customFormat="1" ht="16.5" thickBot="1" x14ac:dyDescent="0.3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4"/>
      <c r="AB93" s="113"/>
      <c r="AC93" s="113"/>
      <c r="AD93" s="122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4"/>
    </row>
    <row r="95" spans="1:55" ht="23.1" customHeight="1" x14ac:dyDescent="0.25">
      <c r="A95" s="87" t="s">
        <v>6</v>
      </c>
    </row>
    <row r="96" spans="1:55" ht="7.5" customHeight="1" thickBot="1" x14ac:dyDescent="0.25"/>
    <row r="97" spans="2:55" s="1" customFormat="1" ht="8.2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6"/>
    </row>
    <row r="98" spans="2:55" s="1" customFormat="1" ht="18" x14ac:dyDescent="0.25">
      <c r="B98" s="127"/>
      <c r="C98" s="137" t="s">
        <v>167</v>
      </c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9"/>
    </row>
    <row r="99" spans="2:55" s="1" customFormat="1" ht="6" customHeight="1" x14ac:dyDescent="0.2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9"/>
    </row>
    <row r="100" spans="2:55" s="1" customFormat="1" ht="15.75" x14ac:dyDescent="0.25">
      <c r="B100" s="127"/>
      <c r="C100" s="128"/>
      <c r="D100" s="79"/>
      <c r="E100" s="79"/>
      <c r="F100" s="125" t="s">
        <v>27</v>
      </c>
      <c r="G100" s="128"/>
      <c r="H100" s="128"/>
      <c r="I100" s="128"/>
      <c r="J100" s="206"/>
      <c r="K100" s="207"/>
      <c r="L100" s="207"/>
      <c r="M100" s="208"/>
      <c r="N100" s="128"/>
      <c r="O100" s="128"/>
      <c r="P100" s="128"/>
      <c r="Q100" s="128"/>
      <c r="R100" s="125" t="s">
        <v>178</v>
      </c>
      <c r="S100" s="128"/>
      <c r="T100" s="128"/>
      <c r="U100" s="128"/>
      <c r="V100" s="128"/>
      <c r="W100" s="128"/>
      <c r="X100" s="206"/>
      <c r="Y100" s="207"/>
      <c r="Z100" s="207"/>
      <c r="AA100" s="207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9"/>
    </row>
    <row r="101" spans="2:55" s="1" customFormat="1" ht="9" customHeight="1" x14ac:dyDescent="0.25">
      <c r="B101" s="127"/>
      <c r="C101" s="128"/>
      <c r="D101" s="79"/>
      <c r="E101" s="79"/>
      <c r="F101" s="128"/>
      <c r="G101" s="128"/>
      <c r="H101" s="128"/>
      <c r="I101" s="128"/>
      <c r="J101" s="209"/>
      <c r="K101" s="200"/>
      <c r="L101" s="200"/>
      <c r="M101" s="210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209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10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9"/>
    </row>
    <row r="102" spans="2:55" s="1" customFormat="1" ht="6.75" customHeight="1" x14ac:dyDescent="0.25">
      <c r="B102" s="127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9"/>
    </row>
    <row r="103" spans="2:55" s="1" customFormat="1" ht="15.75" x14ac:dyDescent="0.25">
      <c r="B103" s="127"/>
      <c r="C103" s="128"/>
      <c r="D103" s="125" t="s">
        <v>168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9"/>
    </row>
    <row r="104" spans="2:55" s="1" customFormat="1" ht="6" customHeight="1" x14ac:dyDescent="0.25">
      <c r="B104" s="127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9"/>
    </row>
    <row r="105" spans="2:55" s="1" customFormat="1" ht="15.75" x14ac:dyDescent="0.25">
      <c r="B105" s="127"/>
      <c r="C105" s="206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8"/>
      <c r="BC105" s="129"/>
    </row>
    <row r="106" spans="2:55" s="1" customFormat="1" ht="15.75" x14ac:dyDescent="0.25">
      <c r="B106" s="127"/>
      <c r="C106" s="211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3"/>
      <c r="BC106" s="129"/>
    </row>
    <row r="107" spans="2:55" s="1" customFormat="1" ht="15.75" x14ac:dyDescent="0.25">
      <c r="B107" s="127"/>
      <c r="C107" s="211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3"/>
      <c r="BC107" s="129"/>
    </row>
    <row r="108" spans="2:55" s="1" customFormat="1" ht="15.75" x14ac:dyDescent="0.25">
      <c r="B108" s="127"/>
      <c r="C108" s="211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3"/>
      <c r="BC108" s="129"/>
    </row>
    <row r="109" spans="2:55" s="1" customFormat="1" ht="15.75" x14ac:dyDescent="0.25">
      <c r="B109" s="127"/>
      <c r="C109" s="211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3"/>
      <c r="BC109" s="129"/>
    </row>
    <row r="110" spans="2:55" s="1" customFormat="1" ht="15.75" x14ac:dyDescent="0.25">
      <c r="B110" s="127"/>
      <c r="C110" s="209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10"/>
      <c r="BC110" s="129"/>
    </row>
    <row r="111" spans="2:55" s="1" customFormat="1" ht="7.5" customHeight="1" x14ac:dyDescent="0.25">
      <c r="B111" s="127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9"/>
    </row>
    <row r="112" spans="2:55" s="1" customFormat="1" ht="15.75" x14ac:dyDescent="0.25">
      <c r="B112" s="127"/>
      <c r="C112" s="128"/>
      <c r="D112" s="125" t="s">
        <v>169</v>
      </c>
      <c r="E112" s="128"/>
      <c r="F112" s="128"/>
      <c r="G112" s="128"/>
      <c r="H112" s="128"/>
      <c r="I112" s="128"/>
      <c r="J112" s="201"/>
      <c r="K112" s="202"/>
      <c r="L112" s="119" t="s">
        <v>47</v>
      </c>
      <c r="M112" s="201"/>
      <c r="N112" s="202"/>
      <c r="O112" s="120" t="s">
        <v>47</v>
      </c>
      <c r="P112" s="203"/>
      <c r="Q112" s="204"/>
      <c r="R112" s="204"/>
      <c r="S112" s="205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9"/>
    </row>
    <row r="113" spans="2:55" s="1" customFormat="1" ht="10.5" customHeight="1" x14ac:dyDescent="0.25">
      <c r="B113" s="127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9"/>
    </row>
    <row r="114" spans="2:55" s="1" customFormat="1" ht="24" customHeight="1" x14ac:dyDescent="0.25">
      <c r="B114" s="127"/>
      <c r="C114" s="128"/>
      <c r="D114" s="125" t="s">
        <v>170</v>
      </c>
      <c r="E114" s="128"/>
      <c r="F114" s="128"/>
      <c r="G114" s="128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128"/>
      <c r="W114" s="128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128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128"/>
      <c r="BB114" s="128"/>
      <c r="BC114" s="129"/>
    </row>
    <row r="115" spans="2:55" s="1" customFormat="1" ht="8.25" customHeight="1" x14ac:dyDescent="0.25">
      <c r="B115" s="127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9"/>
    </row>
    <row r="116" spans="2:55" s="1" customFormat="1" ht="22.5" customHeight="1" x14ac:dyDescent="0.25">
      <c r="B116" s="127"/>
      <c r="C116" s="128"/>
      <c r="D116" s="128"/>
      <c r="E116" s="128"/>
      <c r="F116" s="128"/>
      <c r="G116" s="128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128"/>
      <c r="W116" s="128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9"/>
    </row>
    <row r="117" spans="2:55" s="1" customFormat="1" ht="16.5" thickBot="1" x14ac:dyDescent="0.3">
      <c r="B117" s="130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2"/>
    </row>
    <row r="118" spans="2:55" s="1" customFormat="1" ht="15.75" x14ac:dyDescent="0.25">
      <c r="B118" s="134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6"/>
    </row>
    <row r="119" spans="2:55" s="1" customFormat="1" ht="18" x14ac:dyDescent="0.25">
      <c r="B119" s="127"/>
      <c r="C119" s="137" t="s">
        <v>171</v>
      </c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9"/>
    </row>
    <row r="120" spans="2:55" s="1" customFormat="1" ht="15.75" x14ac:dyDescent="0.25"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9"/>
    </row>
    <row r="121" spans="2:55" s="1" customFormat="1" ht="15.75" x14ac:dyDescent="0.25">
      <c r="B121" s="127"/>
      <c r="C121" s="128"/>
      <c r="D121" s="79"/>
      <c r="E121" s="79"/>
      <c r="F121" s="125" t="s">
        <v>27</v>
      </c>
      <c r="G121" s="128"/>
      <c r="H121" s="128"/>
      <c r="I121" s="128"/>
      <c r="J121" s="206"/>
      <c r="K121" s="207"/>
      <c r="L121" s="207"/>
      <c r="M121" s="208"/>
      <c r="N121" s="128"/>
      <c r="O121" s="128"/>
      <c r="P121" s="128"/>
      <c r="Q121" s="128"/>
      <c r="R121" s="125" t="s">
        <v>178</v>
      </c>
      <c r="S121" s="128"/>
      <c r="T121" s="128"/>
      <c r="U121" s="128"/>
      <c r="V121" s="128"/>
      <c r="W121" s="128"/>
      <c r="X121" s="206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9"/>
    </row>
    <row r="122" spans="2:55" s="1" customFormat="1" ht="15.75" x14ac:dyDescent="0.25">
      <c r="B122" s="127"/>
      <c r="C122" s="128"/>
      <c r="D122" s="79"/>
      <c r="E122" s="79"/>
      <c r="F122" s="128"/>
      <c r="G122" s="128"/>
      <c r="H122" s="128"/>
      <c r="I122" s="128"/>
      <c r="J122" s="209"/>
      <c r="K122" s="200"/>
      <c r="L122" s="200"/>
      <c r="M122" s="210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209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10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9"/>
    </row>
    <row r="123" spans="2:55" s="1" customFormat="1" ht="15.75" x14ac:dyDescent="0.25"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9"/>
    </row>
    <row r="124" spans="2:55" s="1" customFormat="1" ht="18.75" customHeight="1" x14ac:dyDescent="0.25">
      <c r="B124" s="127"/>
      <c r="C124" s="128"/>
      <c r="D124" s="125" t="s">
        <v>168</v>
      </c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9"/>
    </row>
    <row r="125" spans="2:55" ht="18.75" customHeight="1" x14ac:dyDescent="0.25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9"/>
    </row>
    <row r="126" spans="2:55" ht="18.75" customHeight="1" x14ac:dyDescent="0.25">
      <c r="B126" s="127"/>
      <c r="C126" s="206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8"/>
      <c r="BC126" s="129"/>
    </row>
    <row r="127" spans="2:55" ht="18.75" customHeight="1" x14ac:dyDescent="0.25">
      <c r="B127" s="127"/>
      <c r="C127" s="211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3"/>
      <c r="BC127" s="129"/>
    </row>
    <row r="128" spans="2:55" ht="18.75" customHeight="1" x14ac:dyDescent="0.25">
      <c r="B128" s="127"/>
      <c r="C128" s="211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3"/>
      <c r="BC128" s="129"/>
    </row>
    <row r="129" spans="1:55" ht="18.75" customHeight="1" x14ac:dyDescent="0.25">
      <c r="B129" s="127"/>
      <c r="C129" s="211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3"/>
      <c r="BC129" s="129"/>
    </row>
    <row r="130" spans="1:55" ht="18.75" customHeight="1" x14ac:dyDescent="0.25">
      <c r="B130" s="127"/>
      <c r="C130" s="211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3"/>
      <c r="BC130" s="129"/>
    </row>
    <row r="131" spans="1:55" ht="18.75" customHeight="1" x14ac:dyDescent="0.25">
      <c r="B131" s="127"/>
      <c r="C131" s="209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200"/>
      <c r="AU131" s="200"/>
      <c r="AV131" s="200"/>
      <c r="AW131" s="200"/>
      <c r="AX131" s="200"/>
      <c r="AY131" s="200"/>
      <c r="AZ131" s="200"/>
      <c r="BA131" s="200"/>
      <c r="BB131" s="210"/>
      <c r="BC131" s="129"/>
    </row>
    <row r="132" spans="1:55" ht="18.75" customHeight="1" x14ac:dyDescent="0.25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9"/>
    </row>
    <row r="133" spans="1:55" ht="18.75" customHeight="1" x14ac:dyDescent="0.25">
      <c r="B133" s="127"/>
      <c r="C133" s="128"/>
      <c r="D133" s="125" t="s">
        <v>172</v>
      </c>
      <c r="E133" s="128"/>
      <c r="F133" s="203"/>
      <c r="G133" s="205"/>
      <c r="H133" s="119" t="s">
        <v>47</v>
      </c>
      <c r="I133" s="203"/>
      <c r="J133" s="205"/>
      <c r="K133" s="120" t="s">
        <v>47</v>
      </c>
      <c r="L133" s="203"/>
      <c r="M133" s="204"/>
      <c r="N133" s="204"/>
      <c r="O133" s="205"/>
      <c r="P133" s="128"/>
      <c r="Q133" s="128"/>
      <c r="R133" s="128"/>
      <c r="S133" s="125" t="s">
        <v>173</v>
      </c>
      <c r="T133" s="128"/>
      <c r="U133" s="128"/>
      <c r="V133" s="128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129"/>
    </row>
    <row r="134" spans="1:55" ht="10.5" customHeight="1" thickBot="1" x14ac:dyDescent="0.3">
      <c r="B134" s="130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  <c r="AX134" s="131"/>
      <c r="AY134" s="131"/>
      <c r="AZ134" s="131"/>
      <c r="BA134" s="131"/>
      <c r="BB134" s="131"/>
      <c r="BC134" s="132"/>
    </row>
    <row r="135" spans="1:55" ht="8.25" customHeight="1" x14ac:dyDescent="0.25"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</row>
    <row r="136" spans="1:55" ht="23.1" customHeight="1" x14ac:dyDescent="0.25">
      <c r="A136" s="87" t="s">
        <v>7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</row>
    <row r="137" spans="1:55" ht="5.25" customHeight="1" thickBot="1" x14ac:dyDescent="0.3"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</row>
    <row r="138" spans="1:55" s="1" customFormat="1" ht="8.25" customHeight="1" x14ac:dyDescent="0.25">
      <c r="B138" s="134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6"/>
    </row>
    <row r="139" spans="1:55" s="1" customFormat="1" ht="15.75" x14ac:dyDescent="0.25">
      <c r="B139" s="127"/>
      <c r="C139" s="125" t="s">
        <v>174</v>
      </c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9"/>
    </row>
    <row r="140" spans="1:55" s="1" customFormat="1" ht="7.5" customHeight="1" x14ac:dyDescent="0.25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9"/>
    </row>
    <row r="141" spans="1:55" s="1" customFormat="1" ht="21" customHeight="1" x14ac:dyDescent="0.25">
      <c r="B141" s="127"/>
      <c r="C141" s="185" t="s">
        <v>122</v>
      </c>
      <c r="D141" s="118"/>
      <c r="E141" s="201"/>
      <c r="F141" s="202"/>
      <c r="G141" s="119" t="s">
        <v>47</v>
      </c>
      <c r="H141" s="201"/>
      <c r="I141" s="202"/>
      <c r="J141" s="120" t="s">
        <v>47</v>
      </c>
      <c r="K141" s="203"/>
      <c r="L141" s="204"/>
      <c r="M141" s="204"/>
      <c r="N141" s="205"/>
      <c r="O141" s="128"/>
      <c r="P141" s="128"/>
      <c r="Q141" s="128"/>
      <c r="R141" s="128"/>
      <c r="S141" s="125" t="s">
        <v>173</v>
      </c>
      <c r="T141" s="128"/>
      <c r="U141" s="128"/>
      <c r="V141" s="128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129"/>
    </row>
    <row r="142" spans="1:55" s="1" customFormat="1" ht="9.75" customHeight="1" thickBot="1" x14ac:dyDescent="0.3"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2"/>
    </row>
    <row r="143" spans="1:55" s="1" customFormat="1" ht="15.75" x14ac:dyDescent="0.25"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</row>
  </sheetData>
  <sheetProtection algorithmName="SHA-512" hashValue="9r+1diPITiO/tr/rHJ/Ka4P0+8wohoXpKjnoTaZyjR/N387BmD3W9wCd/3WJe4iEvVlQu+nGyP27gIP8rZ9UTQ==" saltValue="ARKQOQIal5gjqxM2YCY/jQ==" spinCount="100000" sheet="1" objects="1" scenarios="1"/>
  <mergeCells count="109">
    <mergeCell ref="H3:AV3"/>
    <mergeCell ref="AY81:BB81"/>
    <mergeCell ref="AL76:AM76"/>
    <mergeCell ref="AL77:AM77"/>
    <mergeCell ref="C79:H79"/>
    <mergeCell ref="J79:AJ79"/>
    <mergeCell ref="J75:AJ75"/>
    <mergeCell ref="J76:AJ76"/>
    <mergeCell ref="J77:AJ77"/>
    <mergeCell ref="C75:H77"/>
    <mergeCell ref="AV79:AW79"/>
    <mergeCell ref="AY79:BB79"/>
    <mergeCell ref="AL75:AM75"/>
    <mergeCell ref="AY75:BB77"/>
    <mergeCell ref="A5:BC5"/>
    <mergeCell ref="A17:BC17"/>
    <mergeCell ref="A25:BC25"/>
    <mergeCell ref="F8:AS8"/>
    <mergeCell ref="AX8:BB8"/>
    <mergeCell ref="AV10:BB10"/>
    <mergeCell ref="F10:AD10"/>
    <mergeCell ref="AN20:AQ20"/>
    <mergeCell ref="AN30:AQ30"/>
    <mergeCell ref="AN10:AQ10"/>
    <mergeCell ref="J70:O73"/>
    <mergeCell ref="C60:H63"/>
    <mergeCell ref="J60:AJ63"/>
    <mergeCell ref="A35:BC35"/>
    <mergeCell ref="F20:AD20"/>
    <mergeCell ref="AV20:BB20"/>
    <mergeCell ref="F30:AD30"/>
    <mergeCell ref="AV30:BB30"/>
    <mergeCell ref="F28:BB28"/>
    <mergeCell ref="A57:BC57"/>
    <mergeCell ref="AE46:BB46"/>
    <mergeCell ref="AE48:BB48"/>
    <mergeCell ref="O38:P38"/>
    <mergeCell ref="R38:U38"/>
    <mergeCell ref="Y38:Z38"/>
    <mergeCell ref="AB38:AC38"/>
    <mergeCell ref="AE38:AH38"/>
    <mergeCell ref="J44:AH44"/>
    <mergeCell ref="L38:M38"/>
    <mergeCell ref="AL60:BB60"/>
    <mergeCell ref="AL62:AT62"/>
    <mergeCell ref="AV62:AW62"/>
    <mergeCell ref="AY62:BB62"/>
    <mergeCell ref="P72:AJ72"/>
    <mergeCell ref="AL65:AM65"/>
    <mergeCell ref="AL66:AM66"/>
    <mergeCell ref="AL67:AM67"/>
    <mergeCell ref="AL68:AM68"/>
    <mergeCell ref="AN65:AO68"/>
    <mergeCell ref="AY65:BB73"/>
    <mergeCell ref="AQ65:AR68"/>
    <mergeCell ref="AQ70:AR73"/>
    <mergeCell ref="P65:AJ65"/>
    <mergeCell ref="P67:AJ67"/>
    <mergeCell ref="P66:AJ66"/>
    <mergeCell ref="P68:AJ68"/>
    <mergeCell ref="P70:AJ70"/>
    <mergeCell ref="P71:AJ71"/>
    <mergeCell ref="AN70:AO73"/>
    <mergeCell ref="AP70:AP73"/>
    <mergeCell ref="AS65:AT68"/>
    <mergeCell ref="AS70:AT73"/>
    <mergeCell ref="AV65:AW73"/>
    <mergeCell ref="AL70:AM70"/>
    <mergeCell ref="AL71:AM71"/>
    <mergeCell ref="J100:M101"/>
    <mergeCell ref="X100:AN101"/>
    <mergeCell ref="A86:BC86"/>
    <mergeCell ref="C65:H73"/>
    <mergeCell ref="P73:AJ73"/>
    <mergeCell ref="J112:K112"/>
    <mergeCell ref="M112:N112"/>
    <mergeCell ref="P112:S112"/>
    <mergeCell ref="C105:BB110"/>
    <mergeCell ref="AU89:AX89"/>
    <mergeCell ref="AO89:AP89"/>
    <mergeCell ref="AR89:AS89"/>
    <mergeCell ref="AM92:BB92"/>
    <mergeCell ref="E89:F89"/>
    <mergeCell ref="H89:I89"/>
    <mergeCell ref="K89:N89"/>
    <mergeCell ref="K92:Z92"/>
    <mergeCell ref="AD81:AW81"/>
    <mergeCell ref="AV75:AW77"/>
    <mergeCell ref="AL72:AM72"/>
    <mergeCell ref="AL73:AM73"/>
    <mergeCell ref="AL79:AO79"/>
    <mergeCell ref="AN75:AO77"/>
    <mergeCell ref="J65:O68"/>
    <mergeCell ref="H114:U114"/>
    <mergeCell ref="X114:AK114"/>
    <mergeCell ref="AM114:AZ114"/>
    <mergeCell ref="H116:U116"/>
    <mergeCell ref="X116:AK116"/>
    <mergeCell ref="E141:F141"/>
    <mergeCell ref="H141:I141"/>
    <mergeCell ref="K141:N141"/>
    <mergeCell ref="W141:BB141"/>
    <mergeCell ref="J121:M122"/>
    <mergeCell ref="X121:AN122"/>
    <mergeCell ref="L133:O133"/>
    <mergeCell ref="C126:BB131"/>
    <mergeCell ref="F133:G133"/>
    <mergeCell ref="I133:J133"/>
    <mergeCell ref="W133:BB133"/>
  </mergeCells>
  <conditionalFormatting sqref="F10:AD10 AN10:AQ10 AV10:BB10 S12 Z12 AK12 R14 Y14 F20:AD20 AN20:AQ20 AV20:BB20 Q22 AK22 AX22 F28:BB28 F30:AD30 AN30:AQ30 AV30:BB30 Q32 AK32 L38:M38 O38:P38 R38:U38 Y38:Z38 AB38:AC38 AE38:AH38 M40 Q40 M42 Q42 J44:AH44 S46 W46 AE46:BB46 AE48:BB48 AD50 P52 T52 M54 Q54">
    <cfRule type="containsBlanks" dxfId="2" priority="25">
      <formula>LEN(TRIM(F10))=0</formula>
    </cfRule>
  </conditionalFormatting>
  <conditionalFormatting sqref="AL65:AN65 AQ65 AS65 AV65 AY65 AL66:AM68 AN70 AQ70 AS70 AL70:AL73">
    <cfRule type="containsBlanks" dxfId="1" priority="23">
      <formula>LEN(TRIM(AL65))=0</formula>
    </cfRule>
  </conditionalFormatting>
  <pageMargins left="0.25" right="0.25" top="0.45" bottom="0.37" header="0.24" footer="0.22"/>
  <pageSetup paperSize="9"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6721-05F1-467A-BC9A-DBFA393A990C}">
  <sheetPr>
    <tabColor rgb="FF0070C0"/>
    <pageSetUpPr fitToPage="1"/>
  </sheetPr>
  <dimension ref="A1:BI174"/>
  <sheetViews>
    <sheetView showGridLines="0" topLeftCell="A37" zoomScale="90" zoomScaleNormal="90" workbookViewId="0">
      <selection activeCell="BD46" sqref="BD46:BG50"/>
    </sheetView>
  </sheetViews>
  <sheetFormatPr defaultColWidth="9.140625" defaultRowHeight="15" x14ac:dyDescent="0.2"/>
  <cols>
    <col min="1" max="1" width="3.7109375" style="13" customWidth="1"/>
    <col min="2" max="2" width="2.28515625" style="13" customWidth="1"/>
    <col min="3" max="3" width="2.5703125" style="13" customWidth="1"/>
    <col min="4" max="4" width="3" style="13" customWidth="1"/>
    <col min="5" max="5" width="3.42578125" style="13" customWidth="1"/>
    <col min="6" max="10" width="2.5703125" style="13" customWidth="1"/>
    <col min="11" max="55" width="3.140625" style="13" customWidth="1"/>
    <col min="56" max="58" width="3.140625" style="14" customWidth="1"/>
    <col min="59" max="59" width="3.140625" style="13" customWidth="1"/>
    <col min="60" max="60" width="2.7109375" style="13" customWidth="1"/>
    <col min="61" max="61" width="6.28515625" style="13" customWidth="1"/>
    <col min="62" max="89" width="3.42578125" style="13" customWidth="1"/>
    <col min="90" max="16384" width="9.140625" style="13"/>
  </cols>
  <sheetData>
    <row r="1" spans="1:59" ht="15.75" customHeight="1" x14ac:dyDescent="0.2">
      <c r="S1" s="183" t="str">
        <f>IF(Instruçoes!J2="x","","Consulte previamente as 'Instruções' e assinale a sua leitura'")</f>
        <v>Consulte previamente as 'Instruções' e assinale a sua leitura'</v>
      </c>
    </row>
    <row r="2" spans="1:59" s="15" customFormat="1" ht="7.5" customHeight="1" x14ac:dyDescent="0.2"/>
    <row r="3" spans="1:59" s="15" customFormat="1" ht="36.75" customHeight="1" x14ac:dyDescent="0.2">
      <c r="L3" s="319" t="s">
        <v>148</v>
      </c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16"/>
      <c r="BA3" s="16"/>
    </row>
    <row r="4" spans="1:59" ht="15" customHeight="1" thickBot="1" x14ac:dyDescent="0.25"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</row>
    <row r="5" spans="1:59" ht="13.5" customHeight="1" x14ac:dyDescent="0.2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13.5" customHeight="1" x14ac:dyDescent="0.2">
      <c r="C6" s="335" t="s">
        <v>62</v>
      </c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59" ht="4.5" customHeight="1" thickBot="1" x14ac:dyDescent="0.25">
      <c r="A7" s="1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20"/>
      <c r="BE7" s="20"/>
      <c r="BF7" s="20"/>
      <c r="BG7" s="15"/>
    </row>
    <row r="8" spans="1:59" ht="4.5" customHeight="1" x14ac:dyDescent="0.2">
      <c r="A8" s="19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3"/>
      <c r="AP8" s="15"/>
      <c r="AQ8" s="21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4"/>
      <c r="BE8" s="24"/>
      <c r="BF8" s="24"/>
      <c r="BG8" s="23"/>
    </row>
    <row r="9" spans="1:59" ht="15" customHeight="1" x14ac:dyDescent="0.2">
      <c r="A9" s="19"/>
      <c r="B9" s="25"/>
      <c r="C9" s="336" t="s">
        <v>63</v>
      </c>
      <c r="D9" s="336"/>
      <c r="E9" s="336"/>
      <c r="F9" s="346" t="str">
        <f>IF('Avaliaçao Desempenho'!F10="","Preencher separador 'Avaliação Desempenho'",'Avaliaçao Desempenho'!F10)</f>
        <v>Preencher separador 'Avaliação Desempenho'</v>
      </c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8"/>
      <c r="AO9" s="26"/>
      <c r="AP9" s="15"/>
      <c r="AQ9" s="27" t="s">
        <v>34</v>
      </c>
      <c r="AR9" s="28"/>
      <c r="AS9" s="29"/>
      <c r="AT9" s="29"/>
      <c r="AU9" s="29"/>
      <c r="AV9" s="29"/>
      <c r="AW9" s="29"/>
      <c r="AX9" s="29"/>
      <c r="AY9" s="332" t="s">
        <v>65</v>
      </c>
      <c r="AZ9" s="332"/>
      <c r="BA9" s="332"/>
      <c r="BB9" s="332"/>
      <c r="BC9" s="332"/>
      <c r="BD9" s="332"/>
      <c r="BE9" s="31"/>
      <c r="BF9" s="32" t="str">
        <f>IF('Avaliaçao Desempenho'!S12="","",'Avaliaçao Desempenho'!S12)</f>
        <v/>
      </c>
      <c r="BG9" s="26"/>
    </row>
    <row r="10" spans="1:59" ht="6" customHeight="1" x14ac:dyDescent="0.2">
      <c r="A10" s="19"/>
      <c r="B10" s="2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6"/>
      <c r="AP10" s="15"/>
      <c r="AQ10" s="25"/>
      <c r="AR10" s="29"/>
      <c r="AS10" s="29"/>
      <c r="AT10" s="29"/>
      <c r="AU10" s="29"/>
      <c r="AV10" s="29"/>
      <c r="AW10" s="29"/>
      <c r="AX10" s="29"/>
      <c r="AY10" s="30"/>
      <c r="AZ10" s="29"/>
      <c r="BA10" s="29"/>
      <c r="BB10" s="29"/>
      <c r="BC10" s="29"/>
      <c r="BD10" s="31"/>
      <c r="BE10" s="31"/>
      <c r="BF10" s="31"/>
      <c r="BG10" s="26"/>
    </row>
    <row r="11" spans="1:59" ht="15" customHeight="1" x14ac:dyDescent="0.2">
      <c r="A11" s="19"/>
      <c r="B11" s="25"/>
      <c r="C11" s="336" t="s">
        <v>64</v>
      </c>
      <c r="D11" s="336"/>
      <c r="E11" s="336"/>
      <c r="F11" s="336"/>
      <c r="G11" s="336"/>
      <c r="H11" s="336"/>
      <c r="I11" s="336"/>
      <c r="J11" s="336"/>
      <c r="K11" s="336"/>
      <c r="L11" s="349" t="str">
        <f>IF('Avaliaçao Desempenho'!AN10="","",'Avaliaçao Desempenho'!AN10)</f>
        <v/>
      </c>
      <c r="M11" s="350"/>
      <c r="N11" s="351"/>
      <c r="O11" s="28"/>
      <c r="P11" s="28"/>
      <c r="Q11" s="33"/>
      <c r="R11" s="33"/>
      <c r="S11" s="2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55" t="s">
        <v>42</v>
      </c>
      <c r="AE11" s="355"/>
      <c r="AF11" s="28"/>
      <c r="AG11" s="349" t="str">
        <f>IF('Avaliaçao Desempenho'!AV10="","",'Avaliaçao Desempenho'!AV10)</f>
        <v/>
      </c>
      <c r="AH11" s="350"/>
      <c r="AI11" s="350"/>
      <c r="AJ11" s="350"/>
      <c r="AK11" s="350"/>
      <c r="AL11" s="350"/>
      <c r="AM11" s="350"/>
      <c r="AN11" s="351"/>
      <c r="AO11" s="26"/>
      <c r="AP11" s="15"/>
      <c r="AQ11" s="25"/>
      <c r="AR11" s="28"/>
      <c r="AS11" s="28"/>
      <c r="AT11" s="28"/>
      <c r="AU11" s="28"/>
      <c r="AV11" s="28"/>
      <c r="AW11" s="29"/>
      <c r="AX11" s="28"/>
      <c r="AY11" s="332" t="s">
        <v>36</v>
      </c>
      <c r="AZ11" s="332"/>
      <c r="BA11" s="332"/>
      <c r="BB11" s="332"/>
      <c r="BC11" s="332"/>
      <c r="BD11" s="332"/>
      <c r="BE11" s="31"/>
      <c r="BF11" s="32" t="str">
        <f>IF('Avaliaçao Desempenho'!Z12="","",'Avaliaçao Desempenho'!Z12)</f>
        <v/>
      </c>
      <c r="BG11" s="26"/>
    </row>
    <row r="12" spans="1:59" ht="6" customHeight="1" x14ac:dyDescent="0.2">
      <c r="A12" s="19"/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6"/>
      <c r="AP12" s="15"/>
      <c r="AQ12" s="25"/>
      <c r="AR12" s="29"/>
      <c r="AS12" s="29"/>
      <c r="AT12" s="29"/>
      <c r="AU12" s="29"/>
      <c r="AV12" s="29"/>
      <c r="AW12" s="29"/>
      <c r="AX12" s="29"/>
      <c r="AY12" s="30"/>
      <c r="AZ12" s="29"/>
      <c r="BA12" s="29"/>
      <c r="BB12" s="29"/>
      <c r="BC12" s="29"/>
      <c r="BD12" s="31"/>
      <c r="BE12" s="31"/>
      <c r="BF12" s="31"/>
      <c r="BG12" s="26"/>
    </row>
    <row r="13" spans="1:59" ht="13.5" customHeight="1" x14ac:dyDescent="0.2">
      <c r="A13" s="19"/>
      <c r="B13" s="25"/>
      <c r="C13" s="336" t="s">
        <v>38</v>
      </c>
      <c r="D13" s="336"/>
      <c r="E13" s="336"/>
      <c r="F13" s="30"/>
      <c r="G13" s="332" t="s">
        <v>46</v>
      </c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4"/>
      <c r="V13" s="32" t="str">
        <f>IF('Avaliaçao Desempenho'!R14="","",'Avaliaçao Desempenho'!R14)</f>
        <v/>
      </c>
      <c r="W13" s="29"/>
      <c r="X13" s="29"/>
      <c r="Y13" s="352" t="s">
        <v>40</v>
      </c>
      <c r="Z13" s="352"/>
      <c r="AA13" s="352"/>
      <c r="AB13" s="353"/>
      <c r="AC13" s="32" t="str">
        <f>IF('Avaliaçao Desempenho'!Y14="","",'Avaliaçao Desempenho'!Y14)</f>
        <v/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6"/>
      <c r="AP13" s="15"/>
      <c r="AQ13" s="25"/>
      <c r="AR13" s="29"/>
      <c r="AS13" s="29"/>
      <c r="AT13" s="29"/>
      <c r="AU13" s="29"/>
      <c r="AV13" s="29"/>
      <c r="AW13" s="29"/>
      <c r="AX13" s="29"/>
      <c r="AY13" s="332" t="s">
        <v>151</v>
      </c>
      <c r="AZ13" s="332"/>
      <c r="BA13" s="332"/>
      <c r="BB13" s="332"/>
      <c r="BC13" s="332"/>
      <c r="BD13" s="332"/>
      <c r="BE13" s="31"/>
      <c r="BF13" s="32" t="str">
        <f>IF('Avaliaçao Desempenho'!AK12="","",'Avaliaçao Desempenho'!AK12)</f>
        <v/>
      </c>
      <c r="BG13" s="26"/>
    </row>
    <row r="14" spans="1:59" ht="5.25" customHeight="1" thickBot="1" x14ac:dyDescent="0.25">
      <c r="A14" s="19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15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8"/>
      <c r="BD14" s="39"/>
      <c r="BE14" s="39"/>
      <c r="BF14" s="40"/>
      <c r="BG14" s="37"/>
    </row>
    <row r="15" spans="1:59" ht="25.5" customHeight="1" x14ac:dyDescent="0.25">
      <c r="C15" s="354" t="s">
        <v>66</v>
      </c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59" ht="5.25" customHeight="1" thickBot="1" x14ac:dyDescent="0.25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20"/>
      <c r="BE16" s="20"/>
      <c r="BF16" s="20"/>
      <c r="BG16" s="15"/>
    </row>
    <row r="17" spans="1:59" ht="4.5" customHeight="1" x14ac:dyDescent="0.2">
      <c r="A17" s="19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15"/>
      <c r="AQ17" s="21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4"/>
      <c r="BE17" s="24"/>
      <c r="BF17" s="24"/>
      <c r="BG17" s="23"/>
    </row>
    <row r="18" spans="1:59" ht="15" customHeight="1" x14ac:dyDescent="0.2">
      <c r="A18" s="19"/>
      <c r="B18" s="25"/>
      <c r="C18" s="336" t="s">
        <v>63</v>
      </c>
      <c r="D18" s="336"/>
      <c r="E18" s="336"/>
      <c r="F18" s="346" t="str">
        <f>IF('Avaliaçao Desempenho'!F20="","Preencher separador 'Avaliação Desempenho'",'Avaliaçao Desempenho'!F20)</f>
        <v>Preencher separador 'Avaliação Desempenho'</v>
      </c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8"/>
      <c r="AO18" s="26"/>
      <c r="AP18" s="15"/>
      <c r="AQ18" s="41" t="s">
        <v>67</v>
      </c>
      <c r="AR18" s="28"/>
      <c r="AS18" s="29"/>
      <c r="AT18" s="29"/>
      <c r="AU18" s="29"/>
      <c r="AV18" s="29"/>
      <c r="AW18" s="29"/>
      <c r="AX18" s="29"/>
      <c r="AY18" s="28"/>
      <c r="AZ18" s="28"/>
      <c r="BA18" s="28"/>
      <c r="BB18" s="332" t="s">
        <v>68</v>
      </c>
      <c r="BC18" s="332"/>
      <c r="BD18" s="332"/>
      <c r="BE18" s="42"/>
      <c r="BF18" s="32" t="str">
        <f>IF('Avaliaçao Desempenho'!AX22="","",'Avaliaçao Desempenho'!AX22)</f>
        <v/>
      </c>
      <c r="BG18" s="26"/>
    </row>
    <row r="19" spans="1:59" ht="8.25" customHeight="1" x14ac:dyDescent="0.2">
      <c r="A19" s="19"/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6"/>
      <c r="AP19" s="15"/>
      <c r="AQ19" s="25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1"/>
      <c r="BE19" s="31"/>
      <c r="BF19" s="31"/>
      <c r="BG19" s="26"/>
    </row>
    <row r="20" spans="1:59" ht="14.25" customHeight="1" x14ac:dyDescent="0.2">
      <c r="A20" s="19"/>
      <c r="B20" s="25"/>
      <c r="C20" s="336" t="s">
        <v>64</v>
      </c>
      <c r="D20" s="336"/>
      <c r="E20" s="336"/>
      <c r="F20" s="336"/>
      <c r="G20" s="336"/>
      <c r="H20" s="336"/>
      <c r="I20" s="336"/>
      <c r="J20" s="336"/>
      <c r="K20" s="336"/>
      <c r="L20" s="349" t="str">
        <f>IF('Avaliaçao Desempenho'!AN20="","",'Avaliaçao Desempenho'!AN20)</f>
        <v/>
      </c>
      <c r="M20" s="350"/>
      <c r="N20" s="351"/>
      <c r="O20" s="28"/>
      <c r="P20" s="28"/>
      <c r="Q20" s="33"/>
      <c r="R20" s="33"/>
      <c r="S20" s="29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55" t="s">
        <v>42</v>
      </c>
      <c r="AE20" s="355"/>
      <c r="AF20" s="28"/>
      <c r="AG20" s="349" t="str">
        <f>IF('Avaliaçao Desempenho'!AV20="","",'Avaliaçao Desempenho'!AV20)</f>
        <v/>
      </c>
      <c r="AH20" s="350"/>
      <c r="AI20" s="350"/>
      <c r="AJ20" s="350"/>
      <c r="AK20" s="350"/>
      <c r="AL20" s="350"/>
      <c r="AM20" s="350"/>
      <c r="AN20" s="351"/>
      <c r="AO20" s="26"/>
      <c r="AP20" s="15"/>
      <c r="AQ20" s="25"/>
      <c r="AR20" s="28"/>
      <c r="AS20" s="30"/>
      <c r="AT20" s="30"/>
      <c r="AU20" s="30"/>
      <c r="AV20" s="30"/>
      <c r="AW20" s="30"/>
      <c r="AX20" s="30"/>
      <c r="AY20" s="30"/>
      <c r="AZ20" s="30"/>
      <c r="BA20" s="30"/>
      <c r="BB20" s="332" t="s">
        <v>40</v>
      </c>
      <c r="BC20" s="332"/>
      <c r="BD20" s="332"/>
      <c r="BE20" s="30"/>
      <c r="BF20" s="32" t="str">
        <f>IF('Avaliaçao Desempenho'!Q22="","",'Avaliaçao Desempenho'!Q22)</f>
        <v/>
      </c>
      <c r="BG20" s="26"/>
    </row>
    <row r="21" spans="1:59" ht="7.5" customHeight="1" x14ac:dyDescent="0.2"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44"/>
      <c r="AQ21" s="43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42"/>
      <c r="BE21" s="42"/>
      <c r="BF21" s="42"/>
      <c r="BG21" s="44"/>
    </row>
    <row r="22" spans="1:59" ht="12.75" customHeight="1" x14ac:dyDescent="0.2"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44"/>
      <c r="AQ22" s="43"/>
      <c r="AR22" s="28"/>
      <c r="AS22" s="332" t="s">
        <v>46</v>
      </c>
      <c r="AT22" s="332"/>
      <c r="AU22" s="332"/>
      <c r="AV22" s="332"/>
      <c r="AW22" s="332"/>
      <c r="AX22" s="332"/>
      <c r="AY22" s="332"/>
      <c r="AZ22" s="332"/>
      <c r="BA22" s="332"/>
      <c r="BB22" s="332"/>
      <c r="BC22" s="332"/>
      <c r="BD22" s="332"/>
      <c r="BE22" s="42"/>
      <c r="BF22" s="32" t="str">
        <f>IF('Avaliaçao Desempenho'!AK22="","",'Avaliaçao Desempenho'!AK22)</f>
        <v/>
      </c>
      <c r="BG22" s="44"/>
    </row>
    <row r="23" spans="1:59" ht="3.75" customHeight="1" thickBot="1" x14ac:dyDescent="0.25">
      <c r="B23" s="4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46"/>
      <c r="AQ23" s="4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47"/>
      <c r="BE23" s="47"/>
      <c r="BF23" s="47"/>
      <c r="BG23" s="46"/>
    </row>
    <row r="24" spans="1:59" ht="4.5" customHeight="1" x14ac:dyDescent="0.2"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42"/>
      <c r="BE24" s="42"/>
      <c r="BF24" s="42"/>
      <c r="BG24" s="28"/>
    </row>
    <row r="25" spans="1:59" ht="9" customHeight="1" thickBot="1" x14ac:dyDescent="0.25"/>
    <row r="26" spans="1:59" ht="4.5" customHeight="1" x14ac:dyDescent="0.2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15.75" x14ac:dyDescent="0.2">
      <c r="B27" s="43"/>
      <c r="C27" s="386" t="s">
        <v>69</v>
      </c>
      <c r="D27" s="386"/>
      <c r="E27" s="386"/>
      <c r="F27" s="386"/>
      <c r="G27" s="386"/>
      <c r="H27" s="386"/>
      <c r="I27" s="386"/>
      <c r="J27" s="386"/>
      <c r="K27" s="386"/>
      <c r="L27" s="386"/>
      <c r="M27" s="28"/>
      <c r="N27" s="28"/>
      <c r="O27" s="28"/>
      <c r="P27" s="28"/>
      <c r="Q27" s="28"/>
      <c r="R27" s="28"/>
      <c r="S27" s="28"/>
      <c r="T27" s="337" t="s">
        <v>70</v>
      </c>
      <c r="U27" s="337"/>
      <c r="V27" s="338" t="str">
        <f>IF('Avaliaçao Desempenho'!L38="","",'Avaliaçao Desempenho'!L38)</f>
        <v/>
      </c>
      <c r="W27" s="338"/>
      <c r="X27" s="51" t="s">
        <v>47</v>
      </c>
      <c r="Y27" s="338" t="str">
        <f>IF('Avaliaçao Desempenho'!O38="","",'Avaliaçao Desempenho'!O38)</f>
        <v/>
      </c>
      <c r="Z27" s="338"/>
      <c r="AA27" s="51" t="s">
        <v>47</v>
      </c>
      <c r="AB27" s="339" t="str">
        <f>IF('Avaliaçao Desempenho'!R38="","",'Avaliaçao Desempenho'!R38)</f>
        <v/>
      </c>
      <c r="AC27" s="340"/>
      <c r="AD27" s="341"/>
      <c r="AE27" s="342" t="s">
        <v>48</v>
      </c>
      <c r="AF27" s="337"/>
      <c r="AG27" s="343"/>
      <c r="AH27" s="344" t="str">
        <f>IF('Avaliaçao Desempenho'!Y38="","",'Avaliaçao Desempenho'!Y38)</f>
        <v/>
      </c>
      <c r="AI27" s="345"/>
      <c r="AJ27" s="51" t="s">
        <v>47</v>
      </c>
      <c r="AK27" s="344" t="str">
        <f>IF('Avaliaçao Desempenho'!AB38="","",'Avaliaçao Desempenho'!AB38)</f>
        <v/>
      </c>
      <c r="AL27" s="345"/>
      <c r="AM27" s="51" t="s">
        <v>47</v>
      </c>
      <c r="AN27" s="339" t="str">
        <f>IF('Avaliaçao Desempenho'!AE38="","",'Avaliaçao Desempenho'!AE38)</f>
        <v/>
      </c>
      <c r="AO27" s="340"/>
      <c r="AP27" s="340"/>
      <c r="AQ27" s="341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44"/>
    </row>
    <row r="28" spans="1:59" ht="4.5" customHeight="1" thickBot="1" x14ac:dyDescent="0.25">
      <c r="B28" s="4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46"/>
    </row>
    <row r="29" spans="1:59" ht="9" customHeight="1" thickBot="1" x14ac:dyDescent="0.25"/>
    <row r="30" spans="1:59" ht="4.5" customHeight="1" x14ac:dyDescent="0.2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52"/>
      <c r="BE30" s="52"/>
      <c r="BF30" s="52"/>
      <c r="BG30" s="50"/>
    </row>
    <row r="31" spans="1:59" ht="20.25" x14ac:dyDescent="0.2">
      <c r="B31" s="43"/>
      <c r="C31" s="382" t="s">
        <v>156</v>
      </c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382"/>
      <c r="BF31" s="382"/>
      <c r="BG31" s="44"/>
    </row>
    <row r="32" spans="1:59" ht="4.5" customHeight="1" thickBot="1" x14ac:dyDescent="0.25">
      <c r="B32" s="4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47"/>
      <c r="BE32" s="47"/>
      <c r="BF32" s="47"/>
      <c r="BG32" s="46"/>
    </row>
    <row r="33" spans="2:61" ht="12" customHeight="1" thickBot="1" x14ac:dyDescent="0.25"/>
    <row r="34" spans="2:61" ht="30" customHeight="1" x14ac:dyDescent="0.2">
      <c r="K34" s="383" t="s">
        <v>71</v>
      </c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5"/>
      <c r="AH34" s="387" t="s">
        <v>72</v>
      </c>
      <c r="AI34" s="388"/>
      <c r="AJ34" s="388"/>
      <c r="AK34" s="388"/>
      <c r="AL34" s="388"/>
      <c r="AM34" s="388"/>
      <c r="AN34" s="388"/>
      <c r="AO34" s="388"/>
      <c r="AP34" s="388"/>
      <c r="AQ34" s="388"/>
      <c r="AR34" s="388"/>
      <c r="AS34" s="388"/>
      <c r="AT34" s="388"/>
      <c r="AU34" s="388"/>
      <c r="AV34" s="388"/>
      <c r="AW34" s="388"/>
      <c r="AX34" s="388"/>
      <c r="AY34" s="388"/>
      <c r="AZ34" s="389"/>
      <c r="BA34" s="388" t="s">
        <v>73</v>
      </c>
      <c r="BB34" s="388"/>
      <c r="BC34" s="388"/>
      <c r="BD34" s="388"/>
      <c r="BE34" s="388"/>
      <c r="BF34" s="388"/>
      <c r="BG34" s="389"/>
    </row>
    <row r="35" spans="2:61" ht="60" customHeight="1" x14ac:dyDescent="0.2">
      <c r="K35" s="390" t="str">
        <f>B46</f>
        <v>A1. Preparação da atividade letiva</v>
      </c>
      <c r="L35" s="391"/>
      <c r="M35" s="391"/>
      <c r="N35" s="391"/>
      <c r="O35" s="392"/>
      <c r="P35" s="393" t="str">
        <f>B51</f>
        <v>A2. Desenvolvimento  da atividade letiva</v>
      </c>
      <c r="Q35" s="391"/>
      <c r="R35" s="391"/>
      <c r="S35" s="391"/>
      <c r="T35" s="391"/>
      <c r="U35" s="392"/>
      <c r="V35" s="394" t="str">
        <f>B56</f>
        <v>A3. Avaliação das aprendizagens dos alunos
(coavaliação)</v>
      </c>
      <c r="W35" s="394"/>
      <c r="X35" s="394"/>
      <c r="Y35" s="394"/>
      <c r="Z35" s="394"/>
      <c r="AA35" s="394"/>
      <c r="AB35" s="394" t="str">
        <f>B61</f>
        <v>A4. Reflexão sobre os resultados escolares</v>
      </c>
      <c r="AC35" s="394"/>
      <c r="AD35" s="394"/>
      <c r="AE35" s="394"/>
      <c r="AF35" s="394"/>
      <c r="AG35" s="395"/>
      <c r="AH35" s="396" t="str">
        <f>B71</f>
        <v>B1. Contributo para a realização das metas do PEE e do PAA</v>
      </c>
      <c r="AI35" s="394"/>
      <c r="AJ35" s="394"/>
      <c r="AK35" s="394"/>
      <c r="AL35" s="394"/>
      <c r="AM35" s="394"/>
      <c r="AN35" s="394" t="str">
        <f>B76</f>
        <v>B2. Participação na vida organizacional da escola/ estruturas de orientação educativa</v>
      </c>
      <c r="AO35" s="394"/>
      <c r="AP35" s="394"/>
      <c r="AQ35" s="394"/>
      <c r="AR35" s="394"/>
      <c r="AS35" s="394"/>
      <c r="AT35" s="394"/>
      <c r="AU35" s="393" t="str">
        <f>B81</f>
        <v>B3. Promoção da relação da escola com a comunidade</v>
      </c>
      <c r="AV35" s="391"/>
      <c r="AW35" s="391"/>
      <c r="AX35" s="391"/>
      <c r="AY35" s="391"/>
      <c r="AZ35" s="397"/>
      <c r="BA35" s="391" t="str">
        <f>B92</f>
        <v>C1. Contributos da formação realizada para a melhoria da ação educativa</v>
      </c>
      <c r="BB35" s="391"/>
      <c r="BC35" s="391"/>
      <c r="BD35" s="391"/>
      <c r="BE35" s="391"/>
      <c r="BF35" s="391"/>
      <c r="BG35" s="397"/>
    </row>
    <row r="36" spans="2:61" ht="4.5" customHeight="1" thickBot="1" x14ac:dyDescent="0.25">
      <c r="K36" s="63"/>
      <c r="AG36" s="64"/>
      <c r="AH36" s="63"/>
      <c r="AZ36" s="64"/>
      <c r="BG36" s="64"/>
    </row>
    <row r="37" spans="2:61" ht="21" customHeight="1" thickBot="1" x14ac:dyDescent="0.25">
      <c r="B37" s="369" t="s">
        <v>74</v>
      </c>
      <c r="C37" s="370"/>
      <c r="D37" s="370"/>
      <c r="E37" s="370"/>
      <c r="F37" s="370"/>
      <c r="G37" s="370"/>
      <c r="H37" s="370"/>
      <c r="I37" s="371"/>
      <c r="K37" s="356">
        <f>IF('Avaliaçao Desempenho'!AX22="X",0,Calculo!D22)</f>
        <v>0</v>
      </c>
      <c r="L37" s="357"/>
      <c r="M37" s="357"/>
      <c r="N37" s="357"/>
      <c r="O37" s="357"/>
      <c r="P37" s="357">
        <f>IF('Avaliaçao Desempenho'!AX22="X",0,Calculo!D23)</f>
        <v>0</v>
      </c>
      <c r="Q37" s="357"/>
      <c r="R37" s="357"/>
      <c r="S37" s="357"/>
      <c r="T37" s="357"/>
      <c r="U37" s="357"/>
      <c r="V37" s="357">
        <f>IF('Avaliaçao Desempenho'!AX22="X",0,Calculo!D24)</f>
        <v>0</v>
      </c>
      <c r="W37" s="357"/>
      <c r="X37" s="357"/>
      <c r="Y37" s="357"/>
      <c r="Z37" s="357"/>
      <c r="AA37" s="357"/>
      <c r="AB37" s="357">
        <f>IF('Avaliaçao Desempenho'!AX22="X",0,Calculo!D25)</f>
        <v>0</v>
      </c>
      <c r="AC37" s="357"/>
      <c r="AD37" s="357"/>
      <c r="AE37" s="357"/>
      <c r="AF37" s="357"/>
      <c r="AG37" s="372"/>
      <c r="AH37" s="356">
        <f>Calculo!D30</f>
        <v>0</v>
      </c>
      <c r="AI37" s="357"/>
      <c r="AJ37" s="357"/>
      <c r="AK37" s="357"/>
      <c r="AL37" s="357"/>
      <c r="AM37" s="357"/>
      <c r="AN37" s="357">
        <f>Calculo!D31</f>
        <v>0</v>
      </c>
      <c r="AO37" s="357"/>
      <c r="AP37" s="357"/>
      <c r="AQ37" s="357"/>
      <c r="AR37" s="357"/>
      <c r="AS37" s="357"/>
      <c r="AT37" s="357"/>
      <c r="AU37" s="398">
        <f>Calculo!D32</f>
        <v>0</v>
      </c>
      <c r="AV37" s="399"/>
      <c r="AW37" s="399"/>
      <c r="AX37" s="399"/>
      <c r="AY37" s="399"/>
      <c r="AZ37" s="400"/>
      <c r="BA37" s="399">
        <f>Calculo!D33</f>
        <v>0</v>
      </c>
      <c r="BB37" s="399"/>
      <c r="BC37" s="399"/>
      <c r="BD37" s="399"/>
      <c r="BE37" s="399"/>
      <c r="BF37" s="399"/>
      <c r="BG37" s="400"/>
      <c r="BI37" s="55"/>
    </row>
    <row r="38" spans="2:61" ht="6" customHeight="1" x14ac:dyDescent="0.2"/>
    <row r="39" spans="2:61" ht="7.5" customHeight="1" x14ac:dyDescent="0.2"/>
    <row r="40" spans="2:61" ht="8.25" customHeight="1" x14ac:dyDescent="0.2"/>
    <row r="41" spans="2:61" ht="9" customHeight="1" thickBot="1" x14ac:dyDescent="0.25"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  <c r="BG41" s="366"/>
    </row>
    <row r="42" spans="2:61" ht="20.100000000000001" customHeight="1" thickBot="1" x14ac:dyDescent="0.25">
      <c r="B42" s="367" t="s">
        <v>75</v>
      </c>
      <c r="C42" s="367"/>
      <c r="D42" s="367"/>
      <c r="E42" s="367"/>
      <c r="F42" s="367"/>
      <c r="G42" s="367"/>
      <c r="H42" s="368" t="s">
        <v>76</v>
      </c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</row>
    <row r="43" spans="2:61" ht="6" customHeight="1" thickBot="1" x14ac:dyDescent="0.25"/>
    <row r="44" spans="2:61" ht="25.5" customHeight="1" thickBot="1" x14ac:dyDescent="0.25">
      <c r="B44" s="403" t="s">
        <v>25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5"/>
      <c r="P44" s="403" t="s">
        <v>182</v>
      </c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4"/>
      <c r="BA44" s="404"/>
      <c r="BB44" s="404"/>
      <c r="BC44" s="405"/>
      <c r="BD44" s="406" t="s">
        <v>175</v>
      </c>
      <c r="BE44" s="406"/>
      <c r="BF44" s="406"/>
      <c r="BG44" s="406"/>
    </row>
    <row r="45" spans="2:61" ht="6" customHeight="1" thickBot="1" x14ac:dyDescent="0.2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BB45" s="60"/>
      <c r="BC45" s="60"/>
      <c r="BD45" s="60"/>
      <c r="BE45" s="60"/>
      <c r="BF45" s="60"/>
      <c r="BG45" s="60"/>
    </row>
    <row r="46" spans="2:61" s="14" customFormat="1" ht="30" customHeight="1" x14ac:dyDescent="0.2">
      <c r="B46" s="407" t="s">
        <v>13</v>
      </c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9"/>
      <c r="P46" s="416" t="s">
        <v>78</v>
      </c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417"/>
      <c r="BA46" s="418"/>
      <c r="BB46" s="419">
        <v>5</v>
      </c>
      <c r="BC46" s="420"/>
      <c r="BD46" s="373"/>
      <c r="BE46" s="374"/>
      <c r="BF46" s="374"/>
      <c r="BG46" s="375"/>
    </row>
    <row r="47" spans="2:61" s="14" customFormat="1" ht="23.1" customHeight="1" x14ac:dyDescent="0.2">
      <c r="B47" s="410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2"/>
      <c r="P47" s="360" t="s">
        <v>79</v>
      </c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  <c r="AO47" s="361"/>
      <c r="AP47" s="361"/>
      <c r="AQ47" s="361"/>
      <c r="AR47" s="361"/>
      <c r="AS47" s="361"/>
      <c r="AT47" s="361"/>
      <c r="AU47" s="361"/>
      <c r="AV47" s="361"/>
      <c r="AW47" s="361"/>
      <c r="AX47" s="361"/>
      <c r="AY47" s="361"/>
      <c r="AZ47" s="361"/>
      <c r="BA47" s="362"/>
      <c r="BB47" s="358">
        <v>4</v>
      </c>
      <c r="BC47" s="359"/>
      <c r="BD47" s="376"/>
      <c r="BE47" s="377"/>
      <c r="BF47" s="377"/>
      <c r="BG47" s="378"/>
    </row>
    <row r="48" spans="2:61" s="14" customFormat="1" ht="23.1" customHeight="1" x14ac:dyDescent="0.2">
      <c r="B48" s="410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2"/>
      <c r="P48" s="360" t="s">
        <v>80</v>
      </c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361"/>
      <c r="AO48" s="361"/>
      <c r="AP48" s="361"/>
      <c r="AQ48" s="361"/>
      <c r="AR48" s="361"/>
      <c r="AS48" s="361"/>
      <c r="AT48" s="361"/>
      <c r="AU48" s="361"/>
      <c r="AV48" s="361"/>
      <c r="AW48" s="361"/>
      <c r="AX48" s="361"/>
      <c r="AY48" s="361"/>
      <c r="AZ48" s="361"/>
      <c r="BA48" s="362"/>
      <c r="BB48" s="358">
        <v>3</v>
      </c>
      <c r="BC48" s="359"/>
      <c r="BD48" s="376"/>
      <c r="BE48" s="377"/>
      <c r="BF48" s="377"/>
      <c r="BG48" s="378"/>
    </row>
    <row r="49" spans="2:59" s="14" customFormat="1" ht="23.1" customHeight="1" x14ac:dyDescent="0.2">
      <c r="B49" s="410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2"/>
      <c r="P49" s="360" t="s">
        <v>81</v>
      </c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1"/>
      <c r="AJ49" s="361"/>
      <c r="AK49" s="361"/>
      <c r="AL49" s="361"/>
      <c r="AM49" s="361"/>
      <c r="AN49" s="361"/>
      <c r="AO49" s="361"/>
      <c r="AP49" s="361"/>
      <c r="AQ49" s="361"/>
      <c r="AR49" s="361"/>
      <c r="AS49" s="361"/>
      <c r="AT49" s="361"/>
      <c r="AU49" s="361"/>
      <c r="AV49" s="361"/>
      <c r="AW49" s="361"/>
      <c r="AX49" s="361"/>
      <c r="AY49" s="361"/>
      <c r="AZ49" s="361"/>
      <c r="BA49" s="362"/>
      <c r="BB49" s="358">
        <v>2</v>
      </c>
      <c r="BC49" s="359"/>
      <c r="BD49" s="376"/>
      <c r="BE49" s="377"/>
      <c r="BF49" s="377"/>
      <c r="BG49" s="378"/>
    </row>
    <row r="50" spans="2:59" s="14" customFormat="1" ht="23.1" customHeight="1" thickBot="1" x14ac:dyDescent="0.25">
      <c r="B50" s="413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5"/>
      <c r="P50" s="363" t="s">
        <v>82</v>
      </c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64"/>
      <c r="AJ50" s="364"/>
      <c r="AK50" s="364"/>
      <c r="AL50" s="364"/>
      <c r="AM50" s="364"/>
      <c r="AN50" s="364"/>
      <c r="AO50" s="364"/>
      <c r="AP50" s="364"/>
      <c r="AQ50" s="364"/>
      <c r="AR50" s="364"/>
      <c r="AS50" s="364"/>
      <c r="AT50" s="364"/>
      <c r="AU50" s="364"/>
      <c r="AV50" s="364"/>
      <c r="AW50" s="364"/>
      <c r="AX50" s="364"/>
      <c r="AY50" s="364"/>
      <c r="AZ50" s="364"/>
      <c r="BA50" s="365"/>
      <c r="BB50" s="401">
        <v>1</v>
      </c>
      <c r="BC50" s="402"/>
      <c r="BD50" s="379"/>
      <c r="BE50" s="380"/>
      <c r="BF50" s="380"/>
      <c r="BG50" s="381"/>
    </row>
    <row r="51" spans="2:59" s="14" customFormat="1" ht="30" customHeight="1" x14ac:dyDescent="0.2">
      <c r="B51" s="407" t="s">
        <v>14</v>
      </c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9"/>
      <c r="P51" s="417" t="s">
        <v>83</v>
      </c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17"/>
      <c r="AM51" s="417"/>
      <c r="AN51" s="417"/>
      <c r="AO51" s="417"/>
      <c r="AP51" s="417"/>
      <c r="AQ51" s="417"/>
      <c r="AR51" s="417"/>
      <c r="AS51" s="417"/>
      <c r="AT51" s="417"/>
      <c r="AU51" s="417"/>
      <c r="AV51" s="417"/>
      <c r="AW51" s="417"/>
      <c r="AX51" s="417"/>
      <c r="AY51" s="417"/>
      <c r="AZ51" s="417"/>
      <c r="BA51" s="418"/>
      <c r="BB51" s="419">
        <v>5</v>
      </c>
      <c r="BC51" s="420"/>
      <c r="BD51" s="373"/>
      <c r="BE51" s="374"/>
      <c r="BF51" s="374"/>
      <c r="BG51" s="375"/>
    </row>
    <row r="52" spans="2:59" s="14" customFormat="1" ht="30" customHeight="1" x14ac:dyDescent="0.2">
      <c r="B52" s="410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2"/>
      <c r="P52" s="361" t="s">
        <v>84</v>
      </c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2"/>
      <c r="BB52" s="358">
        <v>4</v>
      </c>
      <c r="BC52" s="359"/>
      <c r="BD52" s="376"/>
      <c r="BE52" s="377"/>
      <c r="BF52" s="377"/>
      <c r="BG52" s="378"/>
    </row>
    <row r="53" spans="2:59" s="14" customFormat="1" ht="23.1" customHeight="1" x14ac:dyDescent="0.2">
      <c r="B53" s="410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2"/>
      <c r="P53" s="361" t="s">
        <v>85</v>
      </c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2"/>
      <c r="BB53" s="358">
        <v>3</v>
      </c>
      <c r="BC53" s="359"/>
      <c r="BD53" s="376"/>
      <c r="BE53" s="377"/>
      <c r="BF53" s="377"/>
      <c r="BG53" s="378"/>
    </row>
    <row r="54" spans="2:59" s="14" customFormat="1" ht="23.1" customHeight="1" x14ac:dyDescent="0.2">
      <c r="B54" s="410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2"/>
      <c r="P54" s="361" t="s">
        <v>86</v>
      </c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1"/>
      <c r="AJ54" s="361"/>
      <c r="AK54" s="361"/>
      <c r="AL54" s="361"/>
      <c r="AM54" s="361"/>
      <c r="AN54" s="361"/>
      <c r="AO54" s="361"/>
      <c r="AP54" s="361"/>
      <c r="AQ54" s="361"/>
      <c r="AR54" s="361"/>
      <c r="AS54" s="361"/>
      <c r="AT54" s="361"/>
      <c r="AU54" s="361"/>
      <c r="AV54" s="361"/>
      <c r="AW54" s="361"/>
      <c r="AX54" s="361"/>
      <c r="AY54" s="361"/>
      <c r="AZ54" s="361"/>
      <c r="BA54" s="362"/>
      <c r="BB54" s="358">
        <v>2</v>
      </c>
      <c r="BC54" s="359"/>
      <c r="BD54" s="376"/>
      <c r="BE54" s="377"/>
      <c r="BF54" s="377"/>
      <c r="BG54" s="378"/>
    </row>
    <row r="55" spans="2:59" s="14" customFormat="1" ht="23.1" customHeight="1" thickBot="1" x14ac:dyDescent="0.25">
      <c r="B55" s="413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5"/>
      <c r="P55" s="364" t="s">
        <v>87</v>
      </c>
      <c r="Q55" s="364"/>
      <c r="R55" s="364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64"/>
      <c r="AM55" s="364"/>
      <c r="AN55" s="364"/>
      <c r="AO55" s="364"/>
      <c r="AP55" s="364"/>
      <c r="AQ55" s="364"/>
      <c r="AR55" s="364"/>
      <c r="AS55" s="364"/>
      <c r="AT55" s="364"/>
      <c r="AU55" s="364"/>
      <c r="AV55" s="364"/>
      <c r="AW55" s="364"/>
      <c r="AX55" s="364"/>
      <c r="AY55" s="364"/>
      <c r="AZ55" s="364"/>
      <c r="BA55" s="365"/>
      <c r="BB55" s="401">
        <v>1</v>
      </c>
      <c r="BC55" s="402"/>
      <c r="BD55" s="379"/>
      <c r="BE55" s="380"/>
      <c r="BF55" s="380"/>
      <c r="BG55" s="381"/>
    </row>
    <row r="56" spans="2:59" s="14" customFormat="1" ht="30" customHeight="1" x14ac:dyDescent="0.2">
      <c r="B56" s="407" t="s">
        <v>88</v>
      </c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409"/>
      <c r="P56" s="417" t="s">
        <v>89</v>
      </c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17"/>
      <c r="AM56" s="417"/>
      <c r="AN56" s="417"/>
      <c r="AO56" s="417"/>
      <c r="AP56" s="417"/>
      <c r="AQ56" s="417"/>
      <c r="AR56" s="417"/>
      <c r="AS56" s="417"/>
      <c r="AT56" s="417"/>
      <c r="AU56" s="417"/>
      <c r="AV56" s="417"/>
      <c r="AW56" s="417"/>
      <c r="AX56" s="417"/>
      <c r="AY56" s="417"/>
      <c r="AZ56" s="417"/>
      <c r="BA56" s="418"/>
      <c r="BB56" s="419">
        <v>5</v>
      </c>
      <c r="BC56" s="420"/>
      <c r="BD56" s="373"/>
      <c r="BE56" s="374"/>
      <c r="BF56" s="374"/>
      <c r="BG56" s="375"/>
    </row>
    <row r="57" spans="2:59" s="14" customFormat="1" ht="30" customHeight="1" x14ac:dyDescent="0.2">
      <c r="B57" s="410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2"/>
      <c r="P57" s="361" t="s">
        <v>90</v>
      </c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1"/>
      <c r="AL57" s="361"/>
      <c r="AM57" s="361"/>
      <c r="AN57" s="361"/>
      <c r="AO57" s="361"/>
      <c r="AP57" s="361"/>
      <c r="AQ57" s="361"/>
      <c r="AR57" s="361"/>
      <c r="AS57" s="361"/>
      <c r="AT57" s="361"/>
      <c r="AU57" s="361"/>
      <c r="AV57" s="361"/>
      <c r="AW57" s="361"/>
      <c r="AX57" s="361"/>
      <c r="AY57" s="361"/>
      <c r="AZ57" s="361"/>
      <c r="BA57" s="362"/>
      <c r="BB57" s="358">
        <v>4</v>
      </c>
      <c r="BC57" s="359"/>
      <c r="BD57" s="376"/>
      <c r="BE57" s="377"/>
      <c r="BF57" s="377"/>
      <c r="BG57" s="378"/>
    </row>
    <row r="58" spans="2:59" s="14" customFormat="1" ht="30" customHeight="1" x14ac:dyDescent="0.2">
      <c r="B58" s="410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2"/>
      <c r="P58" s="361" t="s">
        <v>91</v>
      </c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61"/>
      <c r="AJ58" s="361"/>
      <c r="AK58" s="361"/>
      <c r="AL58" s="361"/>
      <c r="AM58" s="361"/>
      <c r="AN58" s="361"/>
      <c r="AO58" s="361"/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  <c r="BA58" s="362"/>
      <c r="BB58" s="358">
        <v>3</v>
      </c>
      <c r="BC58" s="359"/>
      <c r="BD58" s="376"/>
      <c r="BE58" s="377"/>
      <c r="BF58" s="377"/>
      <c r="BG58" s="378"/>
    </row>
    <row r="59" spans="2:59" s="14" customFormat="1" ht="30" customHeight="1" x14ac:dyDescent="0.2">
      <c r="B59" s="410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2"/>
      <c r="P59" s="361" t="s">
        <v>92</v>
      </c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2"/>
      <c r="BB59" s="358">
        <v>2</v>
      </c>
      <c r="BC59" s="359"/>
      <c r="BD59" s="376"/>
      <c r="BE59" s="377"/>
      <c r="BF59" s="377"/>
      <c r="BG59" s="378"/>
    </row>
    <row r="60" spans="2:59" s="14" customFormat="1" ht="23.1" customHeight="1" thickBot="1" x14ac:dyDescent="0.25">
      <c r="B60" s="413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5"/>
      <c r="P60" s="364" t="s">
        <v>93</v>
      </c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365"/>
      <c r="BB60" s="401">
        <v>1</v>
      </c>
      <c r="BC60" s="402"/>
      <c r="BD60" s="379"/>
      <c r="BE60" s="380"/>
      <c r="BF60" s="380"/>
      <c r="BG60" s="381"/>
    </row>
    <row r="61" spans="2:59" s="14" customFormat="1" ht="30" customHeight="1" x14ac:dyDescent="0.2">
      <c r="B61" s="407" t="s">
        <v>16</v>
      </c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9"/>
      <c r="P61" s="417" t="s">
        <v>94</v>
      </c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17"/>
      <c r="AK61" s="417"/>
      <c r="AL61" s="417"/>
      <c r="AM61" s="417"/>
      <c r="AN61" s="417"/>
      <c r="AO61" s="417"/>
      <c r="AP61" s="417"/>
      <c r="AQ61" s="417"/>
      <c r="AR61" s="417"/>
      <c r="AS61" s="417"/>
      <c r="AT61" s="417"/>
      <c r="AU61" s="417"/>
      <c r="AV61" s="417"/>
      <c r="AW61" s="417"/>
      <c r="AX61" s="417"/>
      <c r="AY61" s="417"/>
      <c r="AZ61" s="417"/>
      <c r="BA61" s="418"/>
      <c r="BB61" s="419">
        <v>5</v>
      </c>
      <c r="BC61" s="420"/>
      <c r="BD61" s="373"/>
      <c r="BE61" s="374"/>
      <c r="BF61" s="374"/>
      <c r="BG61" s="375"/>
    </row>
    <row r="62" spans="2:59" s="14" customFormat="1" ht="30" customHeight="1" x14ac:dyDescent="0.2">
      <c r="B62" s="410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2"/>
      <c r="P62" s="361" t="s">
        <v>95</v>
      </c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1"/>
      <c r="AW62" s="361"/>
      <c r="AX62" s="361"/>
      <c r="AY62" s="361"/>
      <c r="AZ62" s="361"/>
      <c r="BA62" s="362"/>
      <c r="BB62" s="358">
        <v>4</v>
      </c>
      <c r="BC62" s="359"/>
      <c r="BD62" s="376"/>
      <c r="BE62" s="377"/>
      <c r="BF62" s="377"/>
      <c r="BG62" s="378"/>
    </row>
    <row r="63" spans="2:59" s="14" customFormat="1" ht="30" customHeight="1" x14ac:dyDescent="0.2">
      <c r="B63" s="410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2"/>
      <c r="P63" s="361" t="s">
        <v>96</v>
      </c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1"/>
      <c r="AC63" s="361"/>
      <c r="AD63" s="361"/>
      <c r="AE63" s="361"/>
      <c r="AF63" s="361"/>
      <c r="AG63" s="361"/>
      <c r="AH63" s="361"/>
      <c r="AI63" s="361"/>
      <c r="AJ63" s="361"/>
      <c r="AK63" s="361"/>
      <c r="AL63" s="361"/>
      <c r="AM63" s="361"/>
      <c r="AN63" s="361"/>
      <c r="AO63" s="361"/>
      <c r="AP63" s="361"/>
      <c r="AQ63" s="361"/>
      <c r="AR63" s="361"/>
      <c r="AS63" s="361"/>
      <c r="AT63" s="361"/>
      <c r="AU63" s="361"/>
      <c r="AV63" s="361"/>
      <c r="AW63" s="361"/>
      <c r="AX63" s="361"/>
      <c r="AY63" s="361"/>
      <c r="AZ63" s="361"/>
      <c r="BA63" s="362"/>
      <c r="BB63" s="358">
        <v>3</v>
      </c>
      <c r="BC63" s="359"/>
      <c r="BD63" s="376"/>
      <c r="BE63" s="377"/>
      <c r="BF63" s="377"/>
      <c r="BG63" s="378"/>
    </row>
    <row r="64" spans="2:59" s="14" customFormat="1" ht="23.1" customHeight="1" x14ac:dyDescent="0.2">
      <c r="B64" s="410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2"/>
      <c r="P64" s="361" t="s">
        <v>97</v>
      </c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  <c r="AO64" s="361"/>
      <c r="AP64" s="361"/>
      <c r="AQ64" s="361"/>
      <c r="AR64" s="361"/>
      <c r="AS64" s="361"/>
      <c r="AT64" s="361"/>
      <c r="AU64" s="361"/>
      <c r="AV64" s="361"/>
      <c r="AW64" s="361"/>
      <c r="AX64" s="361"/>
      <c r="AY64" s="361"/>
      <c r="AZ64" s="361"/>
      <c r="BA64" s="362"/>
      <c r="BB64" s="358">
        <v>2</v>
      </c>
      <c r="BC64" s="359"/>
      <c r="BD64" s="376"/>
      <c r="BE64" s="377"/>
      <c r="BF64" s="377"/>
      <c r="BG64" s="378"/>
    </row>
    <row r="65" spans="2:59" s="14" customFormat="1" ht="23.1" customHeight="1" thickBot="1" x14ac:dyDescent="0.25">
      <c r="B65" s="413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5"/>
      <c r="P65" s="364" t="s">
        <v>98</v>
      </c>
      <c r="Q65" s="364"/>
      <c r="R65" s="364"/>
      <c r="S65" s="364"/>
      <c r="T65" s="364"/>
      <c r="U65" s="364"/>
      <c r="V65" s="364"/>
      <c r="W65" s="364"/>
      <c r="X65" s="364"/>
      <c r="Y65" s="364"/>
      <c r="Z65" s="364"/>
      <c r="AA65" s="364"/>
      <c r="AB65" s="364"/>
      <c r="AC65" s="364"/>
      <c r="AD65" s="364"/>
      <c r="AE65" s="364"/>
      <c r="AF65" s="364"/>
      <c r="AG65" s="364"/>
      <c r="AH65" s="364"/>
      <c r="AI65" s="364"/>
      <c r="AJ65" s="364"/>
      <c r="AK65" s="364"/>
      <c r="AL65" s="364"/>
      <c r="AM65" s="364"/>
      <c r="AN65" s="364"/>
      <c r="AO65" s="364"/>
      <c r="AP65" s="364"/>
      <c r="AQ65" s="364"/>
      <c r="AR65" s="364"/>
      <c r="AS65" s="364"/>
      <c r="AT65" s="364"/>
      <c r="AU65" s="364"/>
      <c r="AV65" s="364"/>
      <c r="AW65" s="364"/>
      <c r="AX65" s="364"/>
      <c r="AY65" s="364"/>
      <c r="AZ65" s="364"/>
      <c r="BA65" s="365"/>
      <c r="BB65" s="401">
        <v>1</v>
      </c>
      <c r="BC65" s="402"/>
      <c r="BD65" s="379"/>
      <c r="BE65" s="380"/>
      <c r="BF65" s="380"/>
      <c r="BG65" s="381"/>
    </row>
    <row r="66" spans="2:59" s="14" customFormat="1" ht="9" customHeight="1" thickBot="1" x14ac:dyDescent="0.25"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25"/>
      <c r="X66" s="425"/>
      <c r="Y66" s="425"/>
      <c r="Z66" s="425"/>
      <c r="AA66" s="425"/>
      <c r="AB66" s="425"/>
      <c r="AC66" s="425"/>
      <c r="AD66" s="425"/>
      <c r="AE66" s="425"/>
      <c r="AF66" s="425"/>
      <c r="AG66" s="425"/>
      <c r="AH66" s="425"/>
      <c r="AI66" s="425"/>
      <c r="AJ66" s="425"/>
      <c r="AK66" s="425"/>
      <c r="AL66" s="425"/>
      <c r="AM66" s="425"/>
      <c r="AN66" s="425"/>
      <c r="AO66" s="425"/>
      <c r="AP66" s="425"/>
      <c r="AQ66" s="425"/>
      <c r="AR66" s="425"/>
      <c r="AS66" s="425"/>
      <c r="AT66" s="425"/>
      <c r="AU66" s="425"/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</row>
    <row r="67" spans="2:59" ht="20.100000000000001" customHeight="1" thickBot="1" x14ac:dyDescent="0.25">
      <c r="B67" s="367" t="s">
        <v>75</v>
      </c>
      <c r="C67" s="367"/>
      <c r="D67" s="367"/>
      <c r="E67" s="367"/>
      <c r="F67" s="367"/>
      <c r="G67" s="367"/>
      <c r="H67" s="368" t="s">
        <v>99</v>
      </c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</row>
    <row r="68" spans="2:59" ht="6" customHeight="1" thickBot="1" x14ac:dyDescent="0.25"/>
    <row r="69" spans="2:59" ht="30" customHeight="1" thickBot="1" x14ac:dyDescent="0.25">
      <c r="B69" s="403" t="s">
        <v>25</v>
      </c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5"/>
      <c r="P69" s="403" t="s">
        <v>77</v>
      </c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4"/>
      <c r="AK69" s="404"/>
      <c r="AL69" s="404"/>
      <c r="AM69" s="404"/>
      <c r="AN69" s="404"/>
      <c r="AO69" s="404"/>
      <c r="AP69" s="404"/>
      <c r="AQ69" s="404"/>
      <c r="AR69" s="404"/>
      <c r="AS69" s="404"/>
      <c r="AT69" s="404"/>
      <c r="AU69" s="404"/>
      <c r="AV69" s="404"/>
      <c r="AW69" s="404"/>
      <c r="AX69" s="404"/>
      <c r="AY69" s="404"/>
      <c r="AZ69" s="404"/>
      <c r="BA69" s="404"/>
      <c r="BB69" s="404"/>
      <c r="BC69" s="405"/>
      <c r="BD69" s="406" t="s">
        <v>175</v>
      </c>
      <c r="BE69" s="406"/>
      <c r="BF69" s="406"/>
      <c r="BG69" s="406"/>
    </row>
    <row r="70" spans="2:59" ht="6" customHeight="1" thickBot="1" x14ac:dyDescent="0.25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BB70" s="60"/>
      <c r="BC70" s="60"/>
      <c r="BD70" s="60"/>
      <c r="BE70" s="60"/>
      <c r="BF70" s="60"/>
      <c r="BG70" s="60"/>
    </row>
    <row r="71" spans="2:59" ht="23.1" customHeight="1" x14ac:dyDescent="0.2">
      <c r="B71" s="407" t="s">
        <v>17</v>
      </c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9"/>
      <c r="P71" s="417" t="s">
        <v>100</v>
      </c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8"/>
      <c r="BB71" s="419">
        <v>5</v>
      </c>
      <c r="BC71" s="426"/>
      <c r="BD71" s="373"/>
      <c r="BE71" s="374"/>
      <c r="BF71" s="374"/>
      <c r="BG71" s="375"/>
    </row>
    <row r="72" spans="2:59" ht="23.1" customHeight="1" x14ac:dyDescent="0.2">
      <c r="B72" s="410"/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  <c r="N72" s="411"/>
      <c r="O72" s="412"/>
      <c r="P72" s="361" t="s">
        <v>101</v>
      </c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1"/>
      <c r="AU72" s="361"/>
      <c r="AV72" s="361"/>
      <c r="AW72" s="361"/>
      <c r="AX72" s="361"/>
      <c r="AY72" s="361"/>
      <c r="AZ72" s="361"/>
      <c r="BA72" s="362"/>
      <c r="BB72" s="358">
        <v>4</v>
      </c>
      <c r="BC72" s="427"/>
      <c r="BD72" s="376"/>
      <c r="BE72" s="377"/>
      <c r="BF72" s="377"/>
      <c r="BG72" s="378"/>
    </row>
    <row r="73" spans="2:59" ht="23.1" customHeight="1" x14ac:dyDescent="0.2">
      <c r="B73" s="410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2"/>
      <c r="P73" s="361" t="s">
        <v>102</v>
      </c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  <c r="AB73" s="361"/>
      <c r="AC73" s="361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O73" s="361"/>
      <c r="AP73" s="361"/>
      <c r="AQ73" s="361"/>
      <c r="AR73" s="361"/>
      <c r="AS73" s="361"/>
      <c r="AT73" s="361"/>
      <c r="AU73" s="361"/>
      <c r="AV73" s="361"/>
      <c r="AW73" s="361"/>
      <c r="AX73" s="361"/>
      <c r="AY73" s="361"/>
      <c r="AZ73" s="361"/>
      <c r="BA73" s="362"/>
      <c r="BB73" s="358">
        <v>3</v>
      </c>
      <c r="BC73" s="427"/>
      <c r="BD73" s="376"/>
      <c r="BE73" s="377"/>
      <c r="BF73" s="377"/>
      <c r="BG73" s="378"/>
    </row>
    <row r="74" spans="2:59" ht="23.1" customHeight="1" x14ac:dyDescent="0.2">
      <c r="B74" s="410"/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2"/>
      <c r="P74" s="361" t="s">
        <v>103</v>
      </c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1"/>
      <c r="AC74" s="361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  <c r="AO74" s="361"/>
      <c r="AP74" s="361"/>
      <c r="AQ74" s="361"/>
      <c r="AR74" s="361"/>
      <c r="AS74" s="361"/>
      <c r="AT74" s="361"/>
      <c r="AU74" s="361"/>
      <c r="AV74" s="361"/>
      <c r="AW74" s="361"/>
      <c r="AX74" s="361"/>
      <c r="AY74" s="361"/>
      <c r="AZ74" s="361"/>
      <c r="BA74" s="362"/>
      <c r="BB74" s="358">
        <v>2</v>
      </c>
      <c r="BC74" s="427"/>
      <c r="BD74" s="376"/>
      <c r="BE74" s="377"/>
      <c r="BF74" s="377"/>
      <c r="BG74" s="378"/>
    </row>
    <row r="75" spans="2:59" ht="23.1" customHeight="1" thickBot="1" x14ac:dyDescent="0.25">
      <c r="B75" s="413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5"/>
      <c r="P75" s="364" t="s">
        <v>104</v>
      </c>
      <c r="Q75" s="364"/>
      <c r="R75" s="364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4"/>
      <c r="AN75" s="364"/>
      <c r="AO75" s="364"/>
      <c r="AP75" s="364"/>
      <c r="AQ75" s="364"/>
      <c r="AR75" s="364"/>
      <c r="AS75" s="364"/>
      <c r="AT75" s="364"/>
      <c r="AU75" s="364"/>
      <c r="AV75" s="364"/>
      <c r="AW75" s="364"/>
      <c r="AX75" s="364"/>
      <c r="AY75" s="364"/>
      <c r="AZ75" s="364"/>
      <c r="BA75" s="365"/>
      <c r="BB75" s="401">
        <v>1</v>
      </c>
      <c r="BC75" s="428"/>
      <c r="BD75" s="379"/>
      <c r="BE75" s="380"/>
      <c r="BF75" s="380"/>
      <c r="BG75" s="381"/>
    </row>
    <row r="76" spans="2:59" ht="23.1" customHeight="1" x14ac:dyDescent="0.2">
      <c r="B76" s="407" t="s">
        <v>18</v>
      </c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9"/>
      <c r="P76" s="417" t="s">
        <v>105</v>
      </c>
      <c r="Q76" s="417"/>
      <c r="R76" s="417"/>
      <c r="S76" s="417"/>
      <c r="T76" s="417"/>
      <c r="U76" s="417"/>
      <c r="V76" s="417"/>
      <c r="W76" s="417"/>
      <c r="X76" s="417"/>
      <c r="Y76" s="417"/>
      <c r="Z76" s="417"/>
      <c r="AA76" s="417"/>
      <c r="AB76" s="417"/>
      <c r="AC76" s="417"/>
      <c r="AD76" s="417"/>
      <c r="AE76" s="417"/>
      <c r="AF76" s="417"/>
      <c r="AG76" s="417"/>
      <c r="AH76" s="417"/>
      <c r="AI76" s="417"/>
      <c r="AJ76" s="417"/>
      <c r="AK76" s="417"/>
      <c r="AL76" s="417"/>
      <c r="AM76" s="417"/>
      <c r="AN76" s="417"/>
      <c r="AO76" s="417"/>
      <c r="AP76" s="417"/>
      <c r="AQ76" s="417"/>
      <c r="AR76" s="417"/>
      <c r="AS76" s="417"/>
      <c r="AT76" s="417"/>
      <c r="AU76" s="417"/>
      <c r="AV76" s="417"/>
      <c r="AW76" s="417"/>
      <c r="AX76" s="417"/>
      <c r="AY76" s="417"/>
      <c r="AZ76" s="417"/>
      <c r="BA76" s="418"/>
      <c r="BB76" s="429">
        <v>5</v>
      </c>
      <c r="BC76" s="430"/>
      <c r="BD76" s="373"/>
      <c r="BE76" s="374"/>
      <c r="BF76" s="374"/>
      <c r="BG76" s="375"/>
    </row>
    <row r="77" spans="2:59" ht="23.1" customHeight="1" x14ac:dyDescent="0.2">
      <c r="B77" s="410"/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2"/>
      <c r="P77" s="361" t="s">
        <v>106</v>
      </c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1"/>
      <c r="AD77" s="361"/>
      <c r="AE77" s="361"/>
      <c r="AF77" s="361"/>
      <c r="AG77" s="361"/>
      <c r="AH77" s="361"/>
      <c r="AI77" s="361"/>
      <c r="AJ77" s="361"/>
      <c r="AK77" s="361"/>
      <c r="AL77" s="361"/>
      <c r="AM77" s="361"/>
      <c r="AN77" s="361"/>
      <c r="AO77" s="361"/>
      <c r="AP77" s="361"/>
      <c r="AQ77" s="361"/>
      <c r="AR77" s="361"/>
      <c r="AS77" s="361"/>
      <c r="AT77" s="361"/>
      <c r="AU77" s="361"/>
      <c r="AV77" s="361"/>
      <c r="AW77" s="361"/>
      <c r="AX77" s="361"/>
      <c r="AY77" s="361"/>
      <c r="AZ77" s="361"/>
      <c r="BA77" s="362"/>
      <c r="BB77" s="421">
        <v>4</v>
      </c>
      <c r="BC77" s="422"/>
      <c r="BD77" s="376"/>
      <c r="BE77" s="377"/>
      <c r="BF77" s="377"/>
      <c r="BG77" s="378"/>
    </row>
    <row r="78" spans="2:59" ht="23.1" customHeight="1" x14ac:dyDescent="0.2">
      <c r="B78" s="410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2"/>
      <c r="P78" s="361" t="s">
        <v>107</v>
      </c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  <c r="AQ78" s="361"/>
      <c r="AR78" s="361"/>
      <c r="AS78" s="361"/>
      <c r="AT78" s="361"/>
      <c r="AU78" s="361"/>
      <c r="AV78" s="361"/>
      <c r="AW78" s="361"/>
      <c r="AX78" s="361"/>
      <c r="AY78" s="361"/>
      <c r="AZ78" s="361"/>
      <c r="BA78" s="362"/>
      <c r="BB78" s="421">
        <v>3</v>
      </c>
      <c r="BC78" s="422"/>
      <c r="BD78" s="376"/>
      <c r="BE78" s="377"/>
      <c r="BF78" s="377"/>
      <c r="BG78" s="378"/>
    </row>
    <row r="79" spans="2:59" ht="23.1" customHeight="1" x14ac:dyDescent="0.2">
      <c r="B79" s="410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2"/>
      <c r="P79" s="361" t="s">
        <v>108</v>
      </c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1"/>
      <c r="AC79" s="361"/>
      <c r="AD79" s="361"/>
      <c r="AE79" s="361"/>
      <c r="AF79" s="361"/>
      <c r="AG79" s="361"/>
      <c r="AH79" s="361"/>
      <c r="AI79" s="361"/>
      <c r="AJ79" s="361"/>
      <c r="AK79" s="361"/>
      <c r="AL79" s="361"/>
      <c r="AM79" s="361"/>
      <c r="AN79" s="361"/>
      <c r="AO79" s="361"/>
      <c r="AP79" s="361"/>
      <c r="AQ79" s="361"/>
      <c r="AR79" s="361"/>
      <c r="AS79" s="361"/>
      <c r="AT79" s="361"/>
      <c r="AU79" s="361"/>
      <c r="AV79" s="361"/>
      <c r="AW79" s="361"/>
      <c r="AX79" s="361"/>
      <c r="AY79" s="361"/>
      <c r="AZ79" s="361"/>
      <c r="BA79" s="362"/>
      <c r="BB79" s="421">
        <v>2</v>
      </c>
      <c r="BC79" s="422"/>
      <c r="BD79" s="376"/>
      <c r="BE79" s="377"/>
      <c r="BF79" s="377"/>
      <c r="BG79" s="378"/>
    </row>
    <row r="80" spans="2:59" ht="23.1" customHeight="1" thickBot="1" x14ac:dyDescent="0.25">
      <c r="B80" s="413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5"/>
      <c r="P80" s="364" t="s">
        <v>109</v>
      </c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4"/>
      <c r="AN80" s="364"/>
      <c r="AO80" s="364"/>
      <c r="AP80" s="364"/>
      <c r="AQ80" s="364"/>
      <c r="AR80" s="364"/>
      <c r="AS80" s="364"/>
      <c r="AT80" s="364"/>
      <c r="AU80" s="364"/>
      <c r="AV80" s="364"/>
      <c r="AW80" s="364"/>
      <c r="AX80" s="364"/>
      <c r="AY80" s="364"/>
      <c r="AZ80" s="364"/>
      <c r="BA80" s="365"/>
      <c r="BB80" s="423">
        <v>1</v>
      </c>
      <c r="BC80" s="424"/>
      <c r="BD80" s="379"/>
      <c r="BE80" s="380"/>
      <c r="BF80" s="380"/>
      <c r="BG80" s="381"/>
    </row>
    <row r="81" spans="2:59" ht="21.75" customHeight="1" x14ac:dyDescent="0.2">
      <c r="B81" s="407" t="s">
        <v>19</v>
      </c>
      <c r="C81" s="408"/>
      <c r="D81" s="408"/>
      <c r="E81" s="408"/>
      <c r="F81" s="408"/>
      <c r="G81" s="408"/>
      <c r="H81" s="408"/>
      <c r="I81" s="408"/>
      <c r="J81" s="408"/>
      <c r="K81" s="408"/>
      <c r="L81" s="408"/>
      <c r="M81" s="408"/>
      <c r="N81" s="408"/>
      <c r="O81" s="409"/>
      <c r="P81" s="417" t="s">
        <v>110</v>
      </c>
      <c r="Q81" s="417"/>
      <c r="R81" s="417"/>
      <c r="S81" s="417"/>
      <c r="T81" s="417"/>
      <c r="U81" s="417"/>
      <c r="V81" s="417"/>
      <c r="W81" s="417"/>
      <c r="X81" s="417"/>
      <c r="Y81" s="417"/>
      <c r="Z81" s="417"/>
      <c r="AA81" s="417"/>
      <c r="AB81" s="417"/>
      <c r="AC81" s="417"/>
      <c r="AD81" s="417"/>
      <c r="AE81" s="417"/>
      <c r="AF81" s="417"/>
      <c r="AG81" s="417"/>
      <c r="AH81" s="417"/>
      <c r="AI81" s="417"/>
      <c r="AJ81" s="417"/>
      <c r="AK81" s="417"/>
      <c r="AL81" s="417"/>
      <c r="AM81" s="417"/>
      <c r="AN81" s="417"/>
      <c r="AO81" s="417"/>
      <c r="AP81" s="417"/>
      <c r="AQ81" s="417"/>
      <c r="AR81" s="417"/>
      <c r="AS81" s="417"/>
      <c r="AT81" s="417"/>
      <c r="AU81" s="417"/>
      <c r="AV81" s="417"/>
      <c r="AW81" s="417"/>
      <c r="AX81" s="417"/>
      <c r="AY81" s="417"/>
      <c r="AZ81" s="417"/>
      <c r="BA81" s="418"/>
      <c r="BB81" s="429">
        <v>5</v>
      </c>
      <c r="BC81" s="430"/>
      <c r="BD81" s="373"/>
      <c r="BE81" s="374"/>
      <c r="BF81" s="374"/>
      <c r="BG81" s="375"/>
    </row>
    <row r="82" spans="2:59" ht="21.75" customHeight="1" x14ac:dyDescent="0.2">
      <c r="B82" s="410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2"/>
      <c r="P82" s="361" t="s">
        <v>111</v>
      </c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1"/>
      <c r="AC82" s="361"/>
      <c r="AD82" s="361"/>
      <c r="AE82" s="361"/>
      <c r="AF82" s="361"/>
      <c r="AG82" s="361"/>
      <c r="AH82" s="361"/>
      <c r="AI82" s="361"/>
      <c r="AJ82" s="361"/>
      <c r="AK82" s="361"/>
      <c r="AL82" s="361"/>
      <c r="AM82" s="361"/>
      <c r="AN82" s="361"/>
      <c r="AO82" s="361"/>
      <c r="AP82" s="361"/>
      <c r="AQ82" s="361"/>
      <c r="AR82" s="361"/>
      <c r="AS82" s="361"/>
      <c r="AT82" s="361"/>
      <c r="AU82" s="361"/>
      <c r="AV82" s="361"/>
      <c r="AW82" s="361"/>
      <c r="AX82" s="361"/>
      <c r="AY82" s="361"/>
      <c r="AZ82" s="361"/>
      <c r="BA82" s="362"/>
      <c r="BB82" s="421">
        <v>4</v>
      </c>
      <c r="BC82" s="422"/>
      <c r="BD82" s="376"/>
      <c r="BE82" s="377"/>
      <c r="BF82" s="377"/>
      <c r="BG82" s="378"/>
    </row>
    <row r="83" spans="2:59" ht="21.75" customHeight="1" x14ac:dyDescent="0.2">
      <c r="B83" s="410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2"/>
      <c r="P83" s="361" t="s">
        <v>112</v>
      </c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1"/>
      <c r="AC83" s="361"/>
      <c r="AD83" s="361"/>
      <c r="AE83" s="361"/>
      <c r="AF83" s="361"/>
      <c r="AG83" s="361"/>
      <c r="AH83" s="361"/>
      <c r="AI83" s="361"/>
      <c r="AJ83" s="361"/>
      <c r="AK83" s="361"/>
      <c r="AL83" s="361"/>
      <c r="AM83" s="361"/>
      <c r="AN83" s="361"/>
      <c r="AO83" s="361"/>
      <c r="AP83" s="361"/>
      <c r="AQ83" s="361"/>
      <c r="AR83" s="361"/>
      <c r="AS83" s="361"/>
      <c r="AT83" s="361"/>
      <c r="AU83" s="361"/>
      <c r="AV83" s="361"/>
      <c r="AW83" s="361"/>
      <c r="AX83" s="361"/>
      <c r="AY83" s="361"/>
      <c r="AZ83" s="361"/>
      <c r="BA83" s="362"/>
      <c r="BB83" s="421">
        <v>3</v>
      </c>
      <c r="BC83" s="422"/>
      <c r="BD83" s="376"/>
      <c r="BE83" s="377"/>
      <c r="BF83" s="377"/>
      <c r="BG83" s="378"/>
    </row>
    <row r="84" spans="2:59" ht="21.75" customHeight="1" x14ac:dyDescent="0.2">
      <c r="B84" s="410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1"/>
      <c r="O84" s="412"/>
      <c r="P84" s="361" t="s">
        <v>113</v>
      </c>
      <c r="Q84" s="361"/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61"/>
      <c r="AC84" s="361"/>
      <c r="AD84" s="361"/>
      <c r="AE84" s="361"/>
      <c r="AF84" s="361"/>
      <c r="AG84" s="361"/>
      <c r="AH84" s="361"/>
      <c r="AI84" s="361"/>
      <c r="AJ84" s="361"/>
      <c r="AK84" s="361"/>
      <c r="AL84" s="361"/>
      <c r="AM84" s="361"/>
      <c r="AN84" s="361"/>
      <c r="AO84" s="361"/>
      <c r="AP84" s="361"/>
      <c r="AQ84" s="361"/>
      <c r="AR84" s="361"/>
      <c r="AS84" s="361"/>
      <c r="AT84" s="361"/>
      <c r="AU84" s="361"/>
      <c r="AV84" s="361"/>
      <c r="AW84" s="361"/>
      <c r="AX84" s="361"/>
      <c r="AY84" s="361"/>
      <c r="AZ84" s="361"/>
      <c r="BA84" s="362"/>
      <c r="BB84" s="421">
        <v>2</v>
      </c>
      <c r="BC84" s="422"/>
      <c r="BD84" s="376"/>
      <c r="BE84" s="377"/>
      <c r="BF84" s="377"/>
      <c r="BG84" s="378"/>
    </row>
    <row r="85" spans="2:59" ht="21.75" customHeight="1" thickBot="1" x14ac:dyDescent="0.25">
      <c r="B85" s="413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5"/>
      <c r="P85" s="364" t="s">
        <v>114</v>
      </c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4"/>
      <c r="AG85" s="364"/>
      <c r="AH85" s="364"/>
      <c r="AI85" s="364"/>
      <c r="AJ85" s="364"/>
      <c r="AK85" s="364"/>
      <c r="AL85" s="364"/>
      <c r="AM85" s="364"/>
      <c r="AN85" s="364"/>
      <c r="AO85" s="364"/>
      <c r="AP85" s="364"/>
      <c r="AQ85" s="364"/>
      <c r="AR85" s="364"/>
      <c r="AS85" s="364"/>
      <c r="AT85" s="364"/>
      <c r="AU85" s="364"/>
      <c r="AV85" s="364"/>
      <c r="AW85" s="364"/>
      <c r="AX85" s="364"/>
      <c r="AY85" s="364"/>
      <c r="AZ85" s="364"/>
      <c r="BA85" s="365"/>
      <c r="BB85" s="423">
        <v>1</v>
      </c>
      <c r="BC85" s="424"/>
      <c r="BD85" s="379"/>
      <c r="BE85" s="380"/>
      <c r="BF85" s="380"/>
      <c r="BG85" s="381"/>
    </row>
    <row r="86" spans="2:59" ht="14.25" customHeight="1" x14ac:dyDescent="0.2">
      <c r="B86" s="425"/>
      <c r="C86" s="425"/>
      <c r="D86" s="425"/>
      <c r="E86" s="425"/>
      <c r="F86" s="425"/>
      <c r="G86" s="425"/>
      <c r="H86" s="425"/>
      <c r="I86" s="425"/>
      <c r="J86" s="425"/>
      <c r="K86" s="425"/>
      <c r="L86" s="425"/>
      <c r="M86" s="425"/>
      <c r="N86" s="425"/>
      <c r="O86" s="425"/>
      <c r="P86" s="425"/>
      <c r="Q86" s="425"/>
      <c r="R86" s="425"/>
      <c r="S86" s="425"/>
      <c r="T86" s="425"/>
      <c r="U86" s="425"/>
      <c r="V86" s="425"/>
      <c r="W86" s="425"/>
      <c r="X86" s="425"/>
      <c r="Y86" s="425"/>
      <c r="Z86" s="425"/>
      <c r="AA86" s="425"/>
      <c r="AB86" s="425"/>
      <c r="AC86" s="425"/>
      <c r="AD86" s="425"/>
      <c r="AE86" s="425"/>
      <c r="AF86" s="425"/>
      <c r="AG86" s="425"/>
      <c r="AH86" s="425"/>
      <c r="AI86" s="425"/>
      <c r="AJ86" s="425"/>
      <c r="AK86" s="425"/>
      <c r="AL86" s="425"/>
      <c r="AM86" s="425"/>
      <c r="AN86" s="425"/>
      <c r="AO86" s="425"/>
      <c r="AP86" s="425"/>
      <c r="AQ86" s="425"/>
      <c r="AR86" s="425"/>
      <c r="AS86" s="425"/>
      <c r="AT86" s="425"/>
      <c r="AU86" s="425"/>
      <c r="AV86" s="425"/>
      <c r="AW86" s="425"/>
      <c r="AX86" s="425"/>
      <c r="AY86" s="425"/>
      <c r="AZ86" s="425"/>
      <c r="BA86" s="425"/>
      <c r="BB86" s="425"/>
      <c r="BC86" s="425"/>
      <c r="BD86" s="425"/>
      <c r="BE86" s="425"/>
      <c r="BF86" s="425"/>
      <c r="BG86" s="425"/>
    </row>
    <row r="87" spans="2:59" ht="15" customHeight="1" thickBot="1" x14ac:dyDescent="0.25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2:59" ht="20.100000000000001" customHeight="1" thickBot="1" x14ac:dyDescent="0.25">
      <c r="B88" s="367" t="s">
        <v>75</v>
      </c>
      <c r="C88" s="367"/>
      <c r="D88" s="367"/>
      <c r="E88" s="367"/>
      <c r="F88" s="367"/>
      <c r="G88" s="367"/>
      <c r="H88" s="368" t="s">
        <v>115</v>
      </c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  <c r="AW88" s="368"/>
      <c r="AX88" s="368"/>
      <c r="AY88" s="368"/>
      <c r="AZ88" s="368"/>
      <c r="BA88" s="368"/>
      <c r="BB88" s="368"/>
      <c r="BC88" s="368"/>
      <c r="BD88" s="368"/>
      <c r="BE88" s="368"/>
      <c r="BF88" s="368"/>
      <c r="BG88" s="368"/>
    </row>
    <row r="89" spans="2:59" ht="6" customHeight="1" thickBot="1" x14ac:dyDescent="0.25"/>
    <row r="90" spans="2:59" ht="27.75" customHeight="1" thickBot="1" x14ac:dyDescent="0.25">
      <c r="B90" s="435" t="s">
        <v>25</v>
      </c>
      <c r="C90" s="435"/>
      <c r="D90" s="43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 t="s">
        <v>77</v>
      </c>
      <c r="Q90" s="435"/>
      <c r="R90" s="435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  <c r="AG90" s="435"/>
      <c r="AH90" s="435"/>
      <c r="AI90" s="435"/>
      <c r="AJ90" s="435"/>
      <c r="AK90" s="435"/>
      <c r="AL90" s="435"/>
      <c r="AM90" s="435"/>
      <c r="AN90" s="435"/>
      <c r="AO90" s="435"/>
      <c r="AP90" s="435"/>
      <c r="AQ90" s="435"/>
      <c r="AR90" s="435"/>
      <c r="AS90" s="435"/>
      <c r="AT90" s="435"/>
      <c r="AU90" s="435"/>
      <c r="AV90" s="435"/>
      <c r="AW90" s="435"/>
      <c r="AX90" s="435"/>
      <c r="AY90" s="435"/>
      <c r="AZ90" s="435"/>
      <c r="BA90" s="435"/>
      <c r="BB90" s="435"/>
      <c r="BC90" s="435"/>
      <c r="BD90" s="406" t="s">
        <v>175</v>
      </c>
      <c r="BE90" s="406"/>
      <c r="BF90" s="406"/>
      <c r="BG90" s="406"/>
    </row>
    <row r="91" spans="2:59" ht="6" customHeight="1" thickBot="1" x14ac:dyDescent="0.25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BB91" s="60"/>
      <c r="BC91" s="60"/>
      <c r="BD91" s="60"/>
      <c r="BE91" s="60"/>
      <c r="BF91" s="60"/>
      <c r="BG91" s="60"/>
    </row>
    <row r="92" spans="2:59" ht="24.95" customHeight="1" x14ac:dyDescent="0.2">
      <c r="B92" s="407" t="s">
        <v>20</v>
      </c>
      <c r="C92" s="408"/>
      <c r="D92" s="408"/>
      <c r="E92" s="408"/>
      <c r="F92" s="408"/>
      <c r="G92" s="408"/>
      <c r="H92" s="408"/>
      <c r="I92" s="408"/>
      <c r="J92" s="408"/>
      <c r="K92" s="408"/>
      <c r="L92" s="408"/>
      <c r="M92" s="408"/>
      <c r="N92" s="408"/>
      <c r="O92" s="409"/>
      <c r="P92" s="418" t="s">
        <v>116</v>
      </c>
      <c r="Q92" s="436"/>
      <c r="R92" s="436"/>
      <c r="S92" s="436"/>
      <c r="T92" s="436"/>
      <c r="U92" s="436"/>
      <c r="V92" s="436"/>
      <c r="W92" s="436"/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6"/>
      <c r="AU92" s="436"/>
      <c r="AV92" s="436"/>
      <c r="AW92" s="436"/>
      <c r="AX92" s="436"/>
      <c r="AY92" s="436"/>
      <c r="AZ92" s="436"/>
      <c r="BA92" s="436"/>
      <c r="BB92" s="437">
        <v>5</v>
      </c>
      <c r="BC92" s="437"/>
      <c r="BD92" s="373"/>
      <c r="BE92" s="374"/>
      <c r="BF92" s="374"/>
      <c r="BG92" s="375"/>
    </row>
    <row r="93" spans="2:59" ht="23.1" customHeight="1" x14ac:dyDescent="0.2">
      <c r="B93" s="410"/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2"/>
      <c r="P93" s="362" t="s">
        <v>117</v>
      </c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  <c r="AL93" s="432"/>
      <c r="AM93" s="432"/>
      <c r="AN93" s="432"/>
      <c r="AO93" s="432"/>
      <c r="AP93" s="432"/>
      <c r="AQ93" s="432"/>
      <c r="AR93" s="432"/>
      <c r="AS93" s="432"/>
      <c r="AT93" s="432"/>
      <c r="AU93" s="432"/>
      <c r="AV93" s="432"/>
      <c r="AW93" s="432"/>
      <c r="AX93" s="432"/>
      <c r="AY93" s="432"/>
      <c r="AZ93" s="432"/>
      <c r="BA93" s="432"/>
      <c r="BB93" s="431">
        <v>4</v>
      </c>
      <c r="BC93" s="431"/>
      <c r="BD93" s="376"/>
      <c r="BE93" s="377"/>
      <c r="BF93" s="377"/>
      <c r="BG93" s="378"/>
    </row>
    <row r="94" spans="2:59" ht="23.1" customHeight="1" x14ac:dyDescent="0.2">
      <c r="B94" s="410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412"/>
      <c r="P94" s="362" t="s">
        <v>118</v>
      </c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2"/>
      <c r="AC94" s="432"/>
      <c r="AD94" s="432"/>
      <c r="AE94" s="432"/>
      <c r="AF94" s="432"/>
      <c r="AG94" s="432"/>
      <c r="AH94" s="432"/>
      <c r="AI94" s="432"/>
      <c r="AJ94" s="432"/>
      <c r="AK94" s="432"/>
      <c r="AL94" s="432"/>
      <c r="AM94" s="432"/>
      <c r="AN94" s="432"/>
      <c r="AO94" s="432"/>
      <c r="AP94" s="432"/>
      <c r="AQ94" s="432"/>
      <c r="AR94" s="432"/>
      <c r="AS94" s="432"/>
      <c r="AT94" s="432"/>
      <c r="AU94" s="432"/>
      <c r="AV94" s="432"/>
      <c r="AW94" s="432"/>
      <c r="AX94" s="432"/>
      <c r="AY94" s="432"/>
      <c r="AZ94" s="432"/>
      <c r="BA94" s="432"/>
      <c r="BB94" s="431">
        <v>3</v>
      </c>
      <c r="BC94" s="431"/>
      <c r="BD94" s="376"/>
      <c r="BE94" s="377"/>
      <c r="BF94" s="377"/>
      <c r="BG94" s="378"/>
    </row>
    <row r="95" spans="2:59" ht="23.1" customHeight="1" x14ac:dyDescent="0.2">
      <c r="B95" s="410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2"/>
      <c r="P95" s="362" t="s">
        <v>119</v>
      </c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  <c r="AL95" s="432"/>
      <c r="AM95" s="432"/>
      <c r="AN95" s="432"/>
      <c r="AO95" s="432"/>
      <c r="AP95" s="432"/>
      <c r="AQ95" s="432"/>
      <c r="AR95" s="432"/>
      <c r="AS95" s="432"/>
      <c r="AT95" s="432"/>
      <c r="AU95" s="432"/>
      <c r="AV95" s="432"/>
      <c r="AW95" s="432"/>
      <c r="AX95" s="432"/>
      <c r="AY95" s="432"/>
      <c r="AZ95" s="432"/>
      <c r="BA95" s="432"/>
      <c r="BB95" s="431">
        <v>2</v>
      </c>
      <c r="BC95" s="431"/>
      <c r="BD95" s="376"/>
      <c r="BE95" s="377"/>
      <c r="BF95" s="377"/>
      <c r="BG95" s="378"/>
    </row>
    <row r="96" spans="2:59" ht="23.1" customHeight="1" thickBot="1" x14ac:dyDescent="0.25">
      <c r="B96" s="413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5"/>
      <c r="P96" s="365" t="s">
        <v>120</v>
      </c>
      <c r="Q96" s="433"/>
      <c r="R96" s="433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  <c r="AO96" s="433"/>
      <c r="AP96" s="433"/>
      <c r="AQ96" s="433"/>
      <c r="AR96" s="433"/>
      <c r="AS96" s="433"/>
      <c r="AT96" s="433"/>
      <c r="AU96" s="433"/>
      <c r="AV96" s="433"/>
      <c r="AW96" s="433"/>
      <c r="AX96" s="433"/>
      <c r="AY96" s="433"/>
      <c r="AZ96" s="433"/>
      <c r="BA96" s="433"/>
      <c r="BB96" s="434">
        <v>1</v>
      </c>
      <c r="BC96" s="434"/>
      <c r="BD96" s="379"/>
      <c r="BE96" s="380"/>
      <c r="BF96" s="380"/>
      <c r="BG96" s="381"/>
    </row>
    <row r="97" spans="2:59" ht="9.75" customHeight="1" x14ac:dyDescent="0.2">
      <c r="B97" s="425"/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425"/>
      <c r="Y97" s="425"/>
      <c r="Z97" s="425"/>
      <c r="AA97" s="425"/>
      <c r="AB97" s="425"/>
      <c r="AC97" s="425"/>
      <c r="AD97" s="425"/>
      <c r="AE97" s="425"/>
      <c r="AF97" s="425"/>
      <c r="AG97" s="425"/>
      <c r="AH97" s="425"/>
      <c r="AI97" s="425"/>
      <c r="AJ97" s="425"/>
      <c r="AK97" s="425"/>
      <c r="AL97" s="425"/>
      <c r="AM97" s="425"/>
      <c r="AN97" s="425"/>
      <c r="AO97" s="425"/>
      <c r="AP97" s="425"/>
      <c r="AQ97" s="425"/>
      <c r="AR97" s="425"/>
      <c r="AS97" s="425"/>
      <c r="AT97" s="425"/>
      <c r="AU97" s="425"/>
      <c r="AV97" s="425"/>
      <c r="AW97" s="425"/>
      <c r="AX97" s="425"/>
      <c r="AY97" s="425"/>
      <c r="AZ97" s="425"/>
      <c r="BA97" s="425"/>
      <c r="BB97" s="425"/>
      <c r="BC97" s="425"/>
      <c r="BD97" s="425"/>
      <c r="BE97" s="425"/>
      <c r="BF97" s="425"/>
      <c r="BG97" s="425"/>
    </row>
    <row r="98" spans="2:59" ht="15.75" customHeight="1" x14ac:dyDescent="0.2">
      <c r="N98" s="452" t="s">
        <v>157</v>
      </c>
      <c r="O98" s="452"/>
      <c r="P98" s="452"/>
      <c r="Q98" s="452"/>
      <c r="R98" s="452"/>
      <c r="S98" s="452"/>
      <c r="T98" s="452"/>
      <c r="U98" s="452"/>
      <c r="V98" s="450" t="str">
        <f>IF(AND(BD46&lt;&gt;"",BD51&lt;&gt;"",BD56&lt;&gt;"",BD61&lt;&gt;"",BD71&lt;&gt;"",BD76&lt;&gt;"",BD81&lt;&gt;"",BD92&lt;&gt;""),"SIM","")</f>
        <v/>
      </c>
      <c r="W98" s="450"/>
      <c r="X98" s="453" t="str">
        <f>IF(OR(BD46="",BD51="",BD56="",BD61="",BD71="",BD76="",BD81="",BD92=""),"NÃO","")</f>
        <v>NÃO</v>
      </c>
      <c r="Y98" s="453"/>
      <c r="Z98" s="454" t="str">
        <f>IF(AND(BD46="",BD51="",BD56="",BD61="",BD71="",BD76="",BD81="",BD92=""),"Iniciar avaliação",
IF(OR(BD46="",BD51="",BD56="",BD61=""),"Falta preencher parâmetros da dimensão Cientifica e Pedagógica",
IF(OR(BD71="",BD76="",BD81=""),"Falta preencher parâmetros da dimensão Participação na Escola e relação com a Comunidade",
IF(BD92="","Falta preencher parâmetro da dimensão Desenvolvimento e Formação Profissional",""))))</f>
        <v>Iniciar avaliação</v>
      </c>
      <c r="AA98" s="454"/>
      <c r="AB98" s="454"/>
      <c r="AC98" s="454"/>
      <c r="AD98" s="454"/>
      <c r="AE98" s="454"/>
      <c r="AF98" s="454"/>
      <c r="AG98" s="454"/>
      <c r="AH98" s="454"/>
      <c r="AI98" s="454"/>
      <c r="AJ98" s="454"/>
      <c r="AK98" s="454"/>
      <c r="AL98" s="454"/>
      <c r="AM98" s="454"/>
      <c r="AN98" s="454"/>
      <c r="AO98" s="454"/>
      <c r="AP98" s="454"/>
      <c r="AQ98" s="454"/>
      <c r="AR98" s="454"/>
      <c r="AS98" s="454"/>
      <c r="AT98" s="454"/>
      <c r="AU98" s="454"/>
      <c r="AV98" s="454"/>
      <c r="AW98" s="454"/>
      <c r="AX98" s="454"/>
      <c r="AY98" s="454"/>
      <c r="AZ98" s="454"/>
      <c r="BA98" s="454"/>
      <c r="BB98" s="454"/>
      <c r="BC98" s="454"/>
      <c r="BD98" s="454"/>
      <c r="BE98" s="454"/>
      <c r="BF98" s="454"/>
      <c r="BG98" s="454"/>
    </row>
    <row r="99" spans="2:59" ht="15" customHeight="1" x14ac:dyDescent="0.2">
      <c r="B99" s="366" t="s">
        <v>121</v>
      </c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AA99" s="451"/>
      <c r="AB99" s="451"/>
      <c r="AC99" s="451"/>
      <c r="AD99" s="451"/>
      <c r="AE99" s="451"/>
      <c r="AF99" s="451"/>
      <c r="AG99" s="451"/>
      <c r="AH99" s="451"/>
      <c r="AI99" s="451"/>
      <c r="AJ99" s="451"/>
      <c r="AK99" s="451"/>
      <c r="AL99" s="451"/>
      <c r="AM99" s="451"/>
      <c r="AN99" s="451"/>
      <c r="AO99" s="451"/>
      <c r="AP99" s="451"/>
      <c r="AQ99" s="451"/>
      <c r="AR99" s="451"/>
      <c r="AS99" s="451"/>
      <c r="AT99" s="451"/>
      <c r="AU99" s="451"/>
      <c r="AV99" s="451"/>
      <c r="AW99" s="451"/>
      <c r="AX99" s="451"/>
      <c r="AY99" s="451"/>
      <c r="AZ99" s="451"/>
      <c r="BA99" s="451"/>
      <c r="BB99" s="451"/>
      <c r="BC99" s="451"/>
    </row>
    <row r="100" spans="2:59" ht="6" customHeight="1" thickBot="1" x14ac:dyDescent="0.25"/>
    <row r="101" spans="2:59" ht="4.5" customHeight="1" x14ac:dyDescent="0.2"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7"/>
      <c r="BE101" s="67"/>
      <c r="BF101" s="67"/>
      <c r="BG101" s="68"/>
    </row>
    <row r="102" spans="2:59" ht="20.25" customHeight="1" x14ac:dyDescent="0.2">
      <c r="B102" s="63"/>
      <c r="C102" s="438"/>
      <c r="D102" s="439"/>
      <c r="E102" s="439"/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  <c r="T102" s="439"/>
      <c r="U102" s="439"/>
      <c r="V102" s="439"/>
      <c r="W102" s="439"/>
      <c r="X102" s="439"/>
      <c r="Y102" s="439"/>
      <c r="Z102" s="439"/>
      <c r="AA102" s="439"/>
      <c r="AB102" s="439"/>
      <c r="AC102" s="439"/>
      <c r="AD102" s="439"/>
      <c r="AE102" s="439"/>
      <c r="AF102" s="439"/>
      <c r="AG102" s="439"/>
      <c r="AH102" s="439"/>
      <c r="AI102" s="439"/>
      <c r="AJ102" s="439"/>
      <c r="AK102" s="439"/>
      <c r="AL102" s="439"/>
      <c r="AM102" s="439"/>
      <c r="AN102" s="439"/>
      <c r="AO102" s="439"/>
      <c r="AP102" s="439"/>
      <c r="AQ102" s="439"/>
      <c r="AR102" s="439"/>
      <c r="AS102" s="439"/>
      <c r="AT102" s="439"/>
      <c r="AU102" s="439"/>
      <c r="AV102" s="439"/>
      <c r="AW102" s="439"/>
      <c r="AX102" s="439"/>
      <c r="AY102" s="439"/>
      <c r="AZ102" s="439"/>
      <c r="BA102" s="439"/>
      <c r="BB102" s="439"/>
      <c r="BC102" s="439"/>
      <c r="BD102" s="439"/>
      <c r="BE102" s="439"/>
      <c r="BF102" s="440"/>
      <c r="BG102" s="64"/>
    </row>
    <row r="103" spans="2:59" ht="20.25" customHeight="1" x14ac:dyDescent="0.2">
      <c r="B103" s="63"/>
      <c r="C103" s="441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42"/>
      <c r="AH103" s="442"/>
      <c r="AI103" s="442"/>
      <c r="AJ103" s="442"/>
      <c r="AK103" s="442"/>
      <c r="AL103" s="442"/>
      <c r="AM103" s="442"/>
      <c r="AN103" s="442"/>
      <c r="AO103" s="442"/>
      <c r="AP103" s="442"/>
      <c r="AQ103" s="442"/>
      <c r="AR103" s="442"/>
      <c r="AS103" s="442"/>
      <c r="AT103" s="442"/>
      <c r="AU103" s="442"/>
      <c r="AV103" s="442"/>
      <c r="AW103" s="442"/>
      <c r="AX103" s="442"/>
      <c r="AY103" s="442"/>
      <c r="AZ103" s="442"/>
      <c r="BA103" s="442"/>
      <c r="BB103" s="442"/>
      <c r="BC103" s="442"/>
      <c r="BD103" s="442"/>
      <c r="BE103" s="442"/>
      <c r="BF103" s="443"/>
      <c r="BG103" s="64"/>
    </row>
    <row r="104" spans="2:59" ht="20.25" customHeight="1" x14ac:dyDescent="0.2">
      <c r="B104" s="63"/>
      <c r="C104" s="441"/>
      <c r="D104" s="442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2"/>
      <c r="AL104" s="442"/>
      <c r="AM104" s="442"/>
      <c r="AN104" s="442"/>
      <c r="AO104" s="442"/>
      <c r="AP104" s="442"/>
      <c r="AQ104" s="442"/>
      <c r="AR104" s="442"/>
      <c r="AS104" s="442"/>
      <c r="AT104" s="442"/>
      <c r="AU104" s="442"/>
      <c r="AV104" s="442"/>
      <c r="AW104" s="442"/>
      <c r="AX104" s="442"/>
      <c r="AY104" s="442"/>
      <c r="AZ104" s="442"/>
      <c r="BA104" s="442"/>
      <c r="BB104" s="442"/>
      <c r="BC104" s="442"/>
      <c r="BD104" s="442"/>
      <c r="BE104" s="442"/>
      <c r="BF104" s="443"/>
      <c r="BG104" s="64"/>
    </row>
    <row r="105" spans="2:59" ht="20.25" customHeight="1" x14ac:dyDescent="0.2">
      <c r="B105" s="63"/>
      <c r="C105" s="441"/>
      <c r="D105" s="442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2"/>
      <c r="AL105" s="442"/>
      <c r="AM105" s="442"/>
      <c r="AN105" s="442"/>
      <c r="AO105" s="442"/>
      <c r="AP105" s="442"/>
      <c r="AQ105" s="442"/>
      <c r="AR105" s="442"/>
      <c r="AS105" s="442"/>
      <c r="AT105" s="442"/>
      <c r="AU105" s="442"/>
      <c r="AV105" s="442"/>
      <c r="AW105" s="442"/>
      <c r="AX105" s="442"/>
      <c r="AY105" s="442"/>
      <c r="AZ105" s="442"/>
      <c r="BA105" s="442"/>
      <c r="BB105" s="442"/>
      <c r="BC105" s="442"/>
      <c r="BD105" s="442"/>
      <c r="BE105" s="442"/>
      <c r="BF105" s="443"/>
      <c r="BG105" s="64"/>
    </row>
    <row r="106" spans="2:59" ht="20.25" customHeight="1" x14ac:dyDescent="0.2">
      <c r="B106" s="63"/>
      <c r="C106" s="441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2"/>
      <c r="O106" s="442"/>
      <c r="P106" s="442"/>
      <c r="Q106" s="442"/>
      <c r="R106" s="442"/>
      <c r="S106" s="442"/>
      <c r="T106" s="442"/>
      <c r="U106" s="442"/>
      <c r="V106" s="442"/>
      <c r="W106" s="442"/>
      <c r="X106" s="442"/>
      <c r="Y106" s="442"/>
      <c r="Z106" s="442"/>
      <c r="AA106" s="442"/>
      <c r="AB106" s="442"/>
      <c r="AC106" s="442"/>
      <c r="AD106" s="442"/>
      <c r="AE106" s="442"/>
      <c r="AF106" s="442"/>
      <c r="AG106" s="442"/>
      <c r="AH106" s="442"/>
      <c r="AI106" s="442"/>
      <c r="AJ106" s="442"/>
      <c r="AK106" s="442"/>
      <c r="AL106" s="442"/>
      <c r="AM106" s="442"/>
      <c r="AN106" s="442"/>
      <c r="AO106" s="442"/>
      <c r="AP106" s="442"/>
      <c r="AQ106" s="442"/>
      <c r="AR106" s="442"/>
      <c r="AS106" s="442"/>
      <c r="AT106" s="442"/>
      <c r="AU106" s="442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3"/>
      <c r="BG106" s="64"/>
    </row>
    <row r="107" spans="2:59" ht="20.25" customHeight="1" x14ac:dyDescent="0.2">
      <c r="B107" s="63"/>
      <c r="C107" s="441"/>
      <c r="D107" s="442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2"/>
      <c r="P107" s="442"/>
      <c r="Q107" s="442"/>
      <c r="R107" s="442"/>
      <c r="S107" s="442"/>
      <c r="T107" s="442"/>
      <c r="U107" s="442"/>
      <c r="V107" s="442"/>
      <c r="W107" s="442"/>
      <c r="X107" s="442"/>
      <c r="Y107" s="442"/>
      <c r="Z107" s="442"/>
      <c r="AA107" s="442"/>
      <c r="AB107" s="442"/>
      <c r="AC107" s="442"/>
      <c r="AD107" s="442"/>
      <c r="AE107" s="442"/>
      <c r="AF107" s="442"/>
      <c r="AG107" s="442"/>
      <c r="AH107" s="442"/>
      <c r="AI107" s="442"/>
      <c r="AJ107" s="442"/>
      <c r="AK107" s="442"/>
      <c r="AL107" s="442"/>
      <c r="AM107" s="442"/>
      <c r="AN107" s="442"/>
      <c r="AO107" s="442"/>
      <c r="AP107" s="442"/>
      <c r="AQ107" s="442"/>
      <c r="AR107" s="442"/>
      <c r="AS107" s="442"/>
      <c r="AT107" s="442"/>
      <c r="AU107" s="442"/>
      <c r="AV107" s="442"/>
      <c r="AW107" s="442"/>
      <c r="AX107" s="442"/>
      <c r="AY107" s="442"/>
      <c r="AZ107" s="442"/>
      <c r="BA107" s="442"/>
      <c r="BB107" s="442"/>
      <c r="BC107" s="442"/>
      <c r="BD107" s="442"/>
      <c r="BE107" s="442"/>
      <c r="BF107" s="443"/>
      <c r="BG107" s="64"/>
    </row>
    <row r="108" spans="2:59" ht="20.25" customHeight="1" x14ac:dyDescent="0.2">
      <c r="B108" s="63"/>
      <c r="C108" s="441"/>
      <c r="D108" s="442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2"/>
      <c r="AL108" s="442"/>
      <c r="AM108" s="442"/>
      <c r="AN108" s="442"/>
      <c r="AO108" s="442"/>
      <c r="AP108" s="442"/>
      <c r="AQ108" s="442"/>
      <c r="AR108" s="442"/>
      <c r="AS108" s="442"/>
      <c r="AT108" s="442"/>
      <c r="AU108" s="442"/>
      <c r="AV108" s="442"/>
      <c r="AW108" s="442"/>
      <c r="AX108" s="442"/>
      <c r="AY108" s="442"/>
      <c r="AZ108" s="442"/>
      <c r="BA108" s="442"/>
      <c r="BB108" s="442"/>
      <c r="BC108" s="442"/>
      <c r="BD108" s="442"/>
      <c r="BE108" s="442"/>
      <c r="BF108" s="443"/>
      <c r="BG108" s="64"/>
    </row>
    <row r="109" spans="2:59" ht="20.25" customHeight="1" x14ac:dyDescent="0.2">
      <c r="B109" s="63"/>
      <c r="C109" s="441"/>
      <c r="D109" s="442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2"/>
      <c r="AL109" s="442"/>
      <c r="AM109" s="442"/>
      <c r="AN109" s="442"/>
      <c r="AO109" s="442"/>
      <c r="AP109" s="442"/>
      <c r="AQ109" s="442"/>
      <c r="AR109" s="442"/>
      <c r="AS109" s="442"/>
      <c r="AT109" s="442"/>
      <c r="AU109" s="442"/>
      <c r="AV109" s="442"/>
      <c r="AW109" s="442"/>
      <c r="AX109" s="442"/>
      <c r="AY109" s="442"/>
      <c r="AZ109" s="442"/>
      <c r="BA109" s="442"/>
      <c r="BB109" s="442"/>
      <c r="BC109" s="442"/>
      <c r="BD109" s="442"/>
      <c r="BE109" s="442"/>
      <c r="BF109" s="443"/>
      <c r="BG109" s="64"/>
    </row>
    <row r="110" spans="2:59" ht="20.25" customHeight="1" x14ac:dyDescent="0.2">
      <c r="B110" s="63"/>
      <c r="C110" s="441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  <c r="W110" s="442"/>
      <c r="X110" s="442"/>
      <c r="Y110" s="442"/>
      <c r="Z110" s="442"/>
      <c r="AA110" s="442"/>
      <c r="AB110" s="442"/>
      <c r="AC110" s="442"/>
      <c r="AD110" s="442"/>
      <c r="AE110" s="442"/>
      <c r="AF110" s="442"/>
      <c r="AG110" s="442"/>
      <c r="AH110" s="442"/>
      <c r="AI110" s="442"/>
      <c r="AJ110" s="442"/>
      <c r="AK110" s="442"/>
      <c r="AL110" s="442"/>
      <c r="AM110" s="442"/>
      <c r="AN110" s="442"/>
      <c r="AO110" s="442"/>
      <c r="AP110" s="442"/>
      <c r="AQ110" s="442"/>
      <c r="AR110" s="442"/>
      <c r="AS110" s="442"/>
      <c r="AT110" s="442"/>
      <c r="AU110" s="442"/>
      <c r="AV110" s="442"/>
      <c r="AW110" s="442"/>
      <c r="AX110" s="442"/>
      <c r="AY110" s="442"/>
      <c r="AZ110" s="442"/>
      <c r="BA110" s="442"/>
      <c r="BB110" s="442"/>
      <c r="BC110" s="442"/>
      <c r="BD110" s="442"/>
      <c r="BE110" s="442"/>
      <c r="BF110" s="443"/>
      <c r="BG110" s="64"/>
    </row>
    <row r="111" spans="2:59" ht="20.25" customHeight="1" x14ac:dyDescent="0.2">
      <c r="B111" s="63"/>
      <c r="C111" s="441"/>
      <c r="D111" s="442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442"/>
      <c r="P111" s="442"/>
      <c r="Q111" s="442"/>
      <c r="R111" s="442"/>
      <c r="S111" s="442"/>
      <c r="T111" s="442"/>
      <c r="U111" s="442"/>
      <c r="V111" s="442"/>
      <c r="W111" s="442"/>
      <c r="X111" s="442"/>
      <c r="Y111" s="442"/>
      <c r="Z111" s="442"/>
      <c r="AA111" s="442"/>
      <c r="AB111" s="442"/>
      <c r="AC111" s="442"/>
      <c r="AD111" s="442"/>
      <c r="AE111" s="442"/>
      <c r="AF111" s="442"/>
      <c r="AG111" s="442"/>
      <c r="AH111" s="442"/>
      <c r="AI111" s="442"/>
      <c r="AJ111" s="442"/>
      <c r="AK111" s="442"/>
      <c r="AL111" s="442"/>
      <c r="AM111" s="442"/>
      <c r="AN111" s="442"/>
      <c r="AO111" s="442"/>
      <c r="AP111" s="442"/>
      <c r="AQ111" s="442"/>
      <c r="AR111" s="442"/>
      <c r="AS111" s="442"/>
      <c r="AT111" s="442"/>
      <c r="AU111" s="442"/>
      <c r="AV111" s="442"/>
      <c r="AW111" s="442"/>
      <c r="AX111" s="442"/>
      <c r="AY111" s="442"/>
      <c r="AZ111" s="442"/>
      <c r="BA111" s="442"/>
      <c r="BB111" s="442"/>
      <c r="BC111" s="442"/>
      <c r="BD111" s="442"/>
      <c r="BE111" s="442"/>
      <c r="BF111" s="443"/>
      <c r="BG111" s="64"/>
    </row>
    <row r="112" spans="2:59" ht="20.25" customHeight="1" x14ac:dyDescent="0.2">
      <c r="B112" s="63"/>
      <c r="C112" s="441"/>
      <c r="D112" s="442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2"/>
      <c r="AL112" s="442"/>
      <c r="AM112" s="442"/>
      <c r="AN112" s="442"/>
      <c r="AO112" s="442"/>
      <c r="AP112" s="442"/>
      <c r="AQ112" s="442"/>
      <c r="AR112" s="442"/>
      <c r="AS112" s="442"/>
      <c r="AT112" s="442"/>
      <c r="AU112" s="442"/>
      <c r="AV112" s="442"/>
      <c r="AW112" s="442"/>
      <c r="AX112" s="442"/>
      <c r="AY112" s="442"/>
      <c r="AZ112" s="442"/>
      <c r="BA112" s="442"/>
      <c r="BB112" s="442"/>
      <c r="BC112" s="442"/>
      <c r="BD112" s="442"/>
      <c r="BE112" s="442"/>
      <c r="BF112" s="443"/>
      <c r="BG112" s="64"/>
    </row>
    <row r="113" spans="2:59" ht="20.25" customHeight="1" x14ac:dyDescent="0.2">
      <c r="B113" s="63"/>
      <c r="C113" s="441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2"/>
      <c r="AL113" s="442"/>
      <c r="AM113" s="442"/>
      <c r="AN113" s="442"/>
      <c r="AO113" s="442"/>
      <c r="AP113" s="442"/>
      <c r="AQ113" s="442"/>
      <c r="AR113" s="442"/>
      <c r="AS113" s="442"/>
      <c r="AT113" s="442"/>
      <c r="AU113" s="442"/>
      <c r="AV113" s="442"/>
      <c r="AW113" s="442"/>
      <c r="AX113" s="442"/>
      <c r="AY113" s="442"/>
      <c r="AZ113" s="442"/>
      <c r="BA113" s="442"/>
      <c r="BB113" s="442"/>
      <c r="BC113" s="442"/>
      <c r="BD113" s="442"/>
      <c r="BE113" s="442"/>
      <c r="BF113" s="443"/>
      <c r="BG113" s="64"/>
    </row>
    <row r="114" spans="2:59" ht="20.25" customHeight="1" x14ac:dyDescent="0.2">
      <c r="B114" s="63"/>
      <c r="C114" s="441"/>
      <c r="D114" s="442"/>
      <c r="E114" s="442"/>
      <c r="F114" s="442"/>
      <c r="G114" s="442"/>
      <c r="H114" s="442"/>
      <c r="I114" s="442"/>
      <c r="J114" s="442"/>
      <c r="K114" s="442"/>
      <c r="L114" s="442"/>
      <c r="M114" s="442"/>
      <c r="N114" s="442"/>
      <c r="O114" s="442"/>
      <c r="P114" s="442"/>
      <c r="Q114" s="442"/>
      <c r="R114" s="442"/>
      <c r="S114" s="442"/>
      <c r="T114" s="442"/>
      <c r="U114" s="442"/>
      <c r="V114" s="442"/>
      <c r="W114" s="442"/>
      <c r="X114" s="442"/>
      <c r="Y114" s="442"/>
      <c r="Z114" s="442"/>
      <c r="AA114" s="442"/>
      <c r="AB114" s="442"/>
      <c r="AC114" s="442"/>
      <c r="AD114" s="442"/>
      <c r="AE114" s="442"/>
      <c r="AF114" s="442"/>
      <c r="AG114" s="442"/>
      <c r="AH114" s="442"/>
      <c r="AI114" s="442"/>
      <c r="AJ114" s="442"/>
      <c r="AK114" s="442"/>
      <c r="AL114" s="442"/>
      <c r="AM114" s="442"/>
      <c r="AN114" s="442"/>
      <c r="AO114" s="442"/>
      <c r="AP114" s="442"/>
      <c r="AQ114" s="442"/>
      <c r="AR114" s="442"/>
      <c r="AS114" s="442"/>
      <c r="AT114" s="442"/>
      <c r="AU114" s="442"/>
      <c r="AV114" s="442"/>
      <c r="AW114" s="442"/>
      <c r="AX114" s="442"/>
      <c r="AY114" s="442"/>
      <c r="AZ114" s="442"/>
      <c r="BA114" s="442"/>
      <c r="BB114" s="442"/>
      <c r="BC114" s="442"/>
      <c r="BD114" s="442"/>
      <c r="BE114" s="442"/>
      <c r="BF114" s="443"/>
      <c r="BG114" s="64"/>
    </row>
    <row r="115" spans="2:59" ht="20.25" customHeight="1" x14ac:dyDescent="0.2">
      <c r="B115" s="63"/>
      <c r="C115" s="441"/>
      <c r="D115" s="442"/>
      <c r="E115" s="442"/>
      <c r="F115" s="442"/>
      <c r="G115" s="442"/>
      <c r="H115" s="442"/>
      <c r="I115" s="442"/>
      <c r="J115" s="442"/>
      <c r="K115" s="442"/>
      <c r="L115" s="442"/>
      <c r="M115" s="442"/>
      <c r="N115" s="442"/>
      <c r="O115" s="442"/>
      <c r="P115" s="442"/>
      <c r="Q115" s="442"/>
      <c r="R115" s="442"/>
      <c r="S115" s="442"/>
      <c r="T115" s="442"/>
      <c r="U115" s="442"/>
      <c r="V115" s="442"/>
      <c r="W115" s="442"/>
      <c r="X115" s="442"/>
      <c r="Y115" s="442"/>
      <c r="Z115" s="442"/>
      <c r="AA115" s="442"/>
      <c r="AB115" s="442"/>
      <c r="AC115" s="442"/>
      <c r="AD115" s="442"/>
      <c r="AE115" s="442"/>
      <c r="AF115" s="442"/>
      <c r="AG115" s="442"/>
      <c r="AH115" s="442"/>
      <c r="AI115" s="442"/>
      <c r="AJ115" s="442"/>
      <c r="AK115" s="442"/>
      <c r="AL115" s="442"/>
      <c r="AM115" s="442"/>
      <c r="AN115" s="442"/>
      <c r="AO115" s="442"/>
      <c r="AP115" s="442"/>
      <c r="AQ115" s="442"/>
      <c r="AR115" s="442"/>
      <c r="AS115" s="442"/>
      <c r="AT115" s="442"/>
      <c r="AU115" s="442"/>
      <c r="AV115" s="442"/>
      <c r="AW115" s="442"/>
      <c r="AX115" s="442"/>
      <c r="AY115" s="442"/>
      <c r="AZ115" s="442"/>
      <c r="BA115" s="442"/>
      <c r="BB115" s="442"/>
      <c r="BC115" s="442"/>
      <c r="BD115" s="442"/>
      <c r="BE115" s="442"/>
      <c r="BF115" s="443"/>
      <c r="BG115" s="64"/>
    </row>
    <row r="116" spans="2:59" ht="20.25" customHeight="1" x14ac:dyDescent="0.2">
      <c r="B116" s="63"/>
      <c r="C116" s="441"/>
      <c r="D116" s="442"/>
      <c r="E116" s="442"/>
      <c r="F116" s="442"/>
      <c r="G116" s="442"/>
      <c r="H116" s="442"/>
      <c r="I116" s="442"/>
      <c r="J116" s="442"/>
      <c r="K116" s="442"/>
      <c r="L116" s="442"/>
      <c r="M116" s="442"/>
      <c r="N116" s="442"/>
      <c r="O116" s="442"/>
      <c r="P116" s="442"/>
      <c r="Q116" s="442"/>
      <c r="R116" s="442"/>
      <c r="S116" s="442"/>
      <c r="T116" s="442"/>
      <c r="U116" s="442"/>
      <c r="V116" s="442"/>
      <c r="W116" s="442"/>
      <c r="X116" s="442"/>
      <c r="Y116" s="442"/>
      <c r="Z116" s="442"/>
      <c r="AA116" s="442"/>
      <c r="AB116" s="442"/>
      <c r="AC116" s="442"/>
      <c r="AD116" s="442"/>
      <c r="AE116" s="442"/>
      <c r="AF116" s="442"/>
      <c r="AG116" s="442"/>
      <c r="AH116" s="442"/>
      <c r="AI116" s="442"/>
      <c r="AJ116" s="442"/>
      <c r="AK116" s="442"/>
      <c r="AL116" s="442"/>
      <c r="AM116" s="442"/>
      <c r="AN116" s="442"/>
      <c r="AO116" s="442"/>
      <c r="AP116" s="442"/>
      <c r="AQ116" s="442"/>
      <c r="AR116" s="442"/>
      <c r="AS116" s="442"/>
      <c r="AT116" s="442"/>
      <c r="AU116" s="442"/>
      <c r="AV116" s="442"/>
      <c r="AW116" s="442"/>
      <c r="AX116" s="442"/>
      <c r="AY116" s="442"/>
      <c r="AZ116" s="442"/>
      <c r="BA116" s="442"/>
      <c r="BB116" s="442"/>
      <c r="BC116" s="442"/>
      <c r="BD116" s="442"/>
      <c r="BE116" s="442"/>
      <c r="BF116" s="443"/>
      <c r="BG116" s="64"/>
    </row>
    <row r="117" spans="2:59" ht="20.25" customHeight="1" x14ac:dyDescent="0.2">
      <c r="B117" s="63"/>
      <c r="C117" s="441"/>
      <c r="D117" s="442"/>
      <c r="E117" s="442"/>
      <c r="F117" s="442"/>
      <c r="G117" s="442"/>
      <c r="H117" s="442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442"/>
      <c r="V117" s="442"/>
      <c r="W117" s="442"/>
      <c r="X117" s="442"/>
      <c r="Y117" s="442"/>
      <c r="Z117" s="442"/>
      <c r="AA117" s="442"/>
      <c r="AB117" s="442"/>
      <c r="AC117" s="442"/>
      <c r="AD117" s="442"/>
      <c r="AE117" s="442"/>
      <c r="AF117" s="442"/>
      <c r="AG117" s="442"/>
      <c r="AH117" s="442"/>
      <c r="AI117" s="442"/>
      <c r="AJ117" s="442"/>
      <c r="AK117" s="442"/>
      <c r="AL117" s="442"/>
      <c r="AM117" s="442"/>
      <c r="AN117" s="442"/>
      <c r="AO117" s="442"/>
      <c r="AP117" s="442"/>
      <c r="AQ117" s="442"/>
      <c r="AR117" s="442"/>
      <c r="AS117" s="442"/>
      <c r="AT117" s="442"/>
      <c r="AU117" s="442"/>
      <c r="AV117" s="442"/>
      <c r="AW117" s="442"/>
      <c r="AX117" s="442"/>
      <c r="AY117" s="442"/>
      <c r="AZ117" s="442"/>
      <c r="BA117" s="442"/>
      <c r="BB117" s="442"/>
      <c r="BC117" s="442"/>
      <c r="BD117" s="442"/>
      <c r="BE117" s="442"/>
      <c r="BF117" s="443"/>
      <c r="BG117" s="64"/>
    </row>
    <row r="118" spans="2:59" ht="20.25" customHeight="1" x14ac:dyDescent="0.2">
      <c r="B118" s="63"/>
      <c r="C118" s="441"/>
      <c r="D118" s="442"/>
      <c r="E118" s="442"/>
      <c r="F118" s="442"/>
      <c r="G118" s="442"/>
      <c r="H118" s="442"/>
      <c r="I118" s="442"/>
      <c r="J118" s="442"/>
      <c r="K118" s="442"/>
      <c r="L118" s="442"/>
      <c r="M118" s="442"/>
      <c r="N118" s="442"/>
      <c r="O118" s="442"/>
      <c r="P118" s="442"/>
      <c r="Q118" s="442"/>
      <c r="R118" s="442"/>
      <c r="S118" s="442"/>
      <c r="T118" s="442"/>
      <c r="U118" s="442"/>
      <c r="V118" s="442"/>
      <c r="W118" s="442"/>
      <c r="X118" s="442"/>
      <c r="Y118" s="442"/>
      <c r="Z118" s="442"/>
      <c r="AA118" s="442"/>
      <c r="AB118" s="442"/>
      <c r="AC118" s="442"/>
      <c r="AD118" s="442"/>
      <c r="AE118" s="442"/>
      <c r="AF118" s="442"/>
      <c r="AG118" s="442"/>
      <c r="AH118" s="442"/>
      <c r="AI118" s="442"/>
      <c r="AJ118" s="442"/>
      <c r="AK118" s="442"/>
      <c r="AL118" s="442"/>
      <c r="AM118" s="442"/>
      <c r="AN118" s="442"/>
      <c r="AO118" s="442"/>
      <c r="AP118" s="442"/>
      <c r="AQ118" s="442"/>
      <c r="AR118" s="442"/>
      <c r="AS118" s="442"/>
      <c r="AT118" s="442"/>
      <c r="AU118" s="442"/>
      <c r="AV118" s="442"/>
      <c r="AW118" s="442"/>
      <c r="AX118" s="442"/>
      <c r="AY118" s="442"/>
      <c r="AZ118" s="442"/>
      <c r="BA118" s="442"/>
      <c r="BB118" s="442"/>
      <c r="BC118" s="442"/>
      <c r="BD118" s="442"/>
      <c r="BE118" s="442"/>
      <c r="BF118" s="443"/>
      <c r="BG118" s="64"/>
    </row>
    <row r="119" spans="2:59" ht="20.25" customHeight="1" x14ac:dyDescent="0.2">
      <c r="B119" s="63"/>
      <c r="C119" s="441"/>
      <c r="D119" s="442"/>
      <c r="E119" s="442"/>
      <c r="F119" s="442"/>
      <c r="G119" s="442"/>
      <c r="H119" s="442"/>
      <c r="I119" s="442"/>
      <c r="J119" s="442"/>
      <c r="K119" s="442"/>
      <c r="L119" s="442"/>
      <c r="M119" s="442"/>
      <c r="N119" s="442"/>
      <c r="O119" s="442"/>
      <c r="P119" s="442"/>
      <c r="Q119" s="442"/>
      <c r="R119" s="442"/>
      <c r="S119" s="442"/>
      <c r="T119" s="442"/>
      <c r="U119" s="442"/>
      <c r="V119" s="442"/>
      <c r="W119" s="442"/>
      <c r="X119" s="442"/>
      <c r="Y119" s="442"/>
      <c r="Z119" s="442"/>
      <c r="AA119" s="442"/>
      <c r="AB119" s="442"/>
      <c r="AC119" s="442"/>
      <c r="AD119" s="442"/>
      <c r="AE119" s="442"/>
      <c r="AF119" s="442"/>
      <c r="AG119" s="442"/>
      <c r="AH119" s="442"/>
      <c r="AI119" s="442"/>
      <c r="AJ119" s="442"/>
      <c r="AK119" s="442"/>
      <c r="AL119" s="442"/>
      <c r="AM119" s="442"/>
      <c r="AN119" s="442"/>
      <c r="AO119" s="442"/>
      <c r="AP119" s="442"/>
      <c r="AQ119" s="442"/>
      <c r="AR119" s="442"/>
      <c r="AS119" s="442"/>
      <c r="AT119" s="442"/>
      <c r="AU119" s="442"/>
      <c r="AV119" s="442"/>
      <c r="AW119" s="442"/>
      <c r="AX119" s="442"/>
      <c r="AY119" s="442"/>
      <c r="AZ119" s="442"/>
      <c r="BA119" s="442"/>
      <c r="BB119" s="442"/>
      <c r="BC119" s="442"/>
      <c r="BD119" s="442"/>
      <c r="BE119" s="442"/>
      <c r="BF119" s="443"/>
      <c r="BG119" s="64"/>
    </row>
    <row r="120" spans="2:59" ht="20.25" customHeight="1" x14ac:dyDescent="0.2">
      <c r="B120" s="63"/>
      <c r="C120" s="441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2"/>
      <c r="O120" s="442"/>
      <c r="P120" s="442"/>
      <c r="Q120" s="442"/>
      <c r="R120" s="442"/>
      <c r="S120" s="442"/>
      <c r="T120" s="442"/>
      <c r="U120" s="442"/>
      <c r="V120" s="442"/>
      <c r="W120" s="442"/>
      <c r="X120" s="442"/>
      <c r="Y120" s="442"/>
      <c r="Z120" s="442"/>
      <c r="AA120" s="442"/>
      <c r="AB120" s="442"/>
      <c r="AC120" s="442"/>
      <c r="AD120" s="442"/>
      <c r="AE120" s="442"/>
      <c r="AF120" s="442"/>
      <c r="AG120" s="442"/>
      <c r="AH120" s="442"/>
      <c r="AI120" s="442"/>
      <c r="AJ120" s="442"/>
      <c r="AK120" s="442"/>
      <c r="AL120" s="442"/>
      <c r="AM120" s="442"/>
      <c r="AN120" s="442"/>
      <c r="AO120" s="442"/>
      <c r="AP120" s="442"/>
      <c r="AQ120" s="442"/>
      <c r="AR120" s="442"/>
      <c r="AS120" s="442"/>
      <c r="AT120" s="442"/>
      <c r="AU120" s="442"/>
      <c r="AV120" s="442"/>
      <c r="AW120" s="442"/>
      <c r="AX120" s="442"/>
      <c r="AY120" s="442"/>
      <c r="AZ120" s="442"/>
      <c r="BA120" s="442"/>
      <c r="BB120" s="442"/>
      <c r="BC120" s="442"/>
      <c r="BD120" s="442"/>
      <c r="BE120" s="442"/>
      <c r="BF120" s="443"/>
      <c r="BG120" s="64"/>
    </row>
    <row r="121" spans="2:59" ht="20.25" customHeight="1" x14ac:dyDescent="0.2">
      <c r="B121" s="63"/>
      <c r="C121" s="441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2"/>
      <c r="O121" s="442"/>
      <c r="P121" s="442"/>
      <c r="Q121" s="442"/>
      <c r="R121" s="442"/>
      <c r="S121" s="442"/>
      <c r="T121" s="442"/>
      <c r="U121" s="442"/>
      <c r="V121" s="442"/>
      <c r="W121" s="442"/>
      <c r="X121" s="442"/>
      <c r="Y121" s="442"/>
      <c r="Z121" s="442"/>
      <c r="AA121" s="442"/>
      <c r="AB121" s="442"/>
      <c r="AC121" s="442"/>
      <c r="AD121" s="442"/>
      <c r="AE121" s="442"/>
      <c r="AF121" s="442"/>
      <c r="AG121" s="442"/>
      <c r="AH121" s="442"/>
      <c r="AI121" s="442"/>
      <c r="AJ121" s="442"/>
      <c r="AK121" s="442"/>
      <c r="AL121" s="442"/>
      <c r="AM121" s="442"/>
      <c r="AN121" s="442"/>
      <c r="AO121" s="442"/>
      <c r="AP121" s="442"/>
      <c r="AQ121" s="442"/>
      <c r="AR121" s="442"/>
      <c r="AS121" s="442"/>
      <c r="AT121" s="442"/>
      <c r="AU121" s="442"/>
      <c r="AV121" s="442"/>
      <c r="AW121" s="442"/>
      <c r="AX121" s="442"/>
      <c r="AY121" s="442"/>
      <c r="AZ121" s="442"/>
      <c r="BA121" s="442"/>
      <c r="BB121" s="442"/>
      <c r="BC121" s="442"/>
      <c r="BD121" s="442"/>
      <c r="BE121" s="442"/>
      <c r="BF121" s="443"/>
      <c r="BG121" s="64"/>
    </row>
    <row r="122" spans="2:59" ht="20.25" customHeight="1" x14ac:dyDescent="0.2">
      <c r="B122" s="63"/>
      <c r="C122" s="441"/>
      <c r="D122" s="442"/>
      <c r="E122" s="442"/>
      <c r="F122" s="442"/>
      <c r="G122" s="442"/>
      <c r="H122" s="442"/>
      <c r="I122" s="442"/>
      <c r="J122" s="442"/>
      <c r="K122" s="442"/>
      <c r="L122" s="442"/>
      <c r="M122" s="442"/>
      <c r="N122" s="442"/>
      <c r="O122" s="442"/>
      <c r="P122" s="442"/>
      <c r="Q122" s="442"/>
      <c r="R122" s="442"/>
      <c r="S122" s="442"/>
      <c r="T122" s="442"/>
      <c r="U122" s="442"/>
      <c r="V122" s="442"/>
      <c r="W122" s="442"/>
      <c r="X122" s="442"/>
      <c r="Y122" s="442"/>
      <c r="Z122" s="442"/>
      <c r="AA122" s="442"/>
      <c r="AB122" s="442"/>
      <c r="AC122" s="442"/>
      <c r="AD122" s="442"/>
      <c r="AE122" s="442"/>
      <c r="AF122" s="442"/>
      <c r="AG122" s="442"/>
      <c r="AH122" s="442"/>
      <c r="AI122" s="442"/>
      <c r="AJ122" s="442"/>
      <c r="AK122" s="442"/>
      <c r="AL122" s="442"/>
      <c r="AM122" s="442"/>
      <c r="AN122" s="442"/>
      <c r="AO122" s="442"/>
      <c r="AP122" s="442"/>
      <c r="AQ122" s="442"/>
      <c r="AR122" s="442"/>
      <c r="AS122" s="442"/>
      <c r="AT122" s="442"/>
      <c r="AU122" s="442"/>
      <c r="AV122" s="442"/>
      <c r="AW122" s="442"/>
      <c r="AX122" s="442"/>
      <c r="AY122" s="442"/>
      <c r="AZ122" s="442"/>
      <c r="BA122" s="442"/>
      <c r="BB122" s="442"/>
      <c r="BC122" s="442"/>
      <c r="BD122" s="442"/>
      <c r="BE122" s="442"/>
      <c r="BF122" s="443"/>
      <c r="BG122" s="64"/>
    </row>
    <row r="123" spans="2:59" ht="20.25" customHeight="1" x14ac:dyDescent="0.2">
      <c r="B123" s="63"/>
      <c r="C123" s="441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2"/>
      <c r="Z123" s="442"/>
      <c r="AA123" s="442"/>
      <c r="AB123" s="442"/>
      <c r="AC123" s="442"/>
      <c r="AD123" s="442"/>
      <c r="AE123" s="442"/>
      <c r="AF123" s="442"/>
      <c r="AG123" s="442"/>
      <c r="AH123" s="442"/>
      <c r="AI123" s="442"/>
      <c r="AJ123" s="442"/>
      <c r="AK123" s="442"/>
      <c r="AL123" s="442"/>
      <c r="AM123" s="442"/>
      <c r="AN123" s="442"/>
      <c r="AO123" s="442"/>
      <c r="AP123" s="442"/>
      <c r="AQ123" s="442"/>
      <c r="AR123" s="442"/>
      <c r="AS123" s="442"/>
      <c r="AT123" s="442"/>
      <c r="AU123" s="442"/>
      <c r="AV123" s="442"/>
      <c r="AW123" s="442"/>
      <c r="AX123" s="442"/>
      <c r="AY123" s="442"/>
      <c r="AZ123" s="442"/>
      <c r="BA123" s="442"/>
      <c r="BB123" s="442"/>
      <c r="BC123" s="442"/>
      <c r="BD123" s="442"/>
      <c r="BE123" s="442"/>
      <c r="BF123" s="443"/>
      <c r="BG123" s="64"/>
    </row>
    <row r="124" spans="2:59" ht="20.25" customHeight="1" x14ac:dyDescent="0.2">
      <c r="B124" s="63"/>
      <c r="C124" s="441"/>
      <c r="D124" s="442"/>
      <c r="E124" s="442"/>
      <c r="F124" s="442"/>
      <c r="G124" s="442"/>
      <c r="H124" s="442"/>
      <c r="I124" s="442"/>
      <c r="J124" s="442"/>
      <c r="K124" s="442"/>
      <c r="L124" s="442"/>
      <c r="M124" s="442"/>
      <c r="N124" s="442"/>
      <c r="O124" s="442"/>
      <c r="P124" s="442"/>
      <c r="Q124" s="442"/>
      <c r="R124" s="442"/>
      <c r="S124" s="442"/>
      <c r="T124" s="442"/>
      <c r="U124" s="442"/>
      <c r="V124" s="442"/>
      <c r="W124" s="442"/>
      <c r="X124" s="442"/>
      <c r="Y124" s="442"/>
      <c r="Z124" s="442"/>
      <c r="AA124" s="442"/>
      <c r="AB124" s="442"/>
      <c r="AC124" s="442"/>
      <c r="AD124" s="442"/>
      <c r="AE124" s="442"/>
      <c r="AF124" s="442"/>
      <c r="AG124" s="442"/>
      <c r="AH124" s="442"/>
      <c r="AI124" s="442"/>
      <c r="AJ124" s="442"/>
      <c r="AK124" s="442"/>
      <c r="AL124" s="442"/>
      <c r="AM124" s="442"/>
      <c r="AN124" s="442"/>
      <c r="AO124" s="442"/>
      <c r="AP124" s="442"/>
      <c r="AQ124" s="442"/>
      <c r="AR124" s="442"/>
      <c r="AS124" s="442"/>
      <c r="AT124" s="442"/>
      <c r="AU124" s="442"/>
      <c r="AV124" s="442"/>
      <c r="AW124" s="442"/>
      <c r="AX124" s="442"/>
      <c r="AY124" s="442"/>
      <c r="AZ124" s="442"/>
      <c r="BA124" s="442"/>
      <c r="BB124" s="442"/>
      <c r="BC124" s="442"/>
      <c r="BD124" s="442"/>
      <c r="BE124" s="442"/>
      <c r="BF124" s="443"/>
      <c r="BG124" s="64"/>
    </row>
    <row r="125" spans="2:59" ht="20.25" customHeight="1" x14ac:dyDescent="0.2">
      <c r="B125" s="63"/>
      <c r="C125" s="441"/>
      <c r="D125" s="442"/>
      <c r="E125" s="442"/>
      <c r="F125" s="442"/>
      <c r="G125" s="442"/>
      <c r="H125" s="442"/>
      <c r="I125" s="442"/>
      <c r="J125" s="442"/>
      <c r="K125" s="442"/>
      <c r="L125" s="442"/>
      <c r="M125" s="442"/>
      <c r="N125" s="442"/>
      <c r="O125" s="442"/>
      <c r="P125" s="442"/>
      <c r="Q125" s="442"/>
      <c r="R125" s="442"/>
      <c r="S125" s="442"/>
      <c r="T125" s="442"/>
      <c r="U125" s="442"/>
      <c r="V125" s="442"/>
      <c r="W125" s="442"/>
      <c r="X125" s="442"/>
      <c r="Y125" s="442"/>
      <c r="Z125" s="442"/>
      <c r="AA125" s="442"/>
      <c r="AB125" s="442"/>
      <c r="AC125" s="442"/>
      <c r="AD125" s="442"/>
      <c r="AE125" s="442"/>
      <c r="AF125" s="442"/>
      <c r="AG125" s="442"/>
      <c r="AH125" s="442"/>
      <c r="AI125" s="442"/>
      <c r="AJ125" s="442"/>
      <c r="AK125" s="442"/>
      <c r="AL125" s="442"/>
      <c r="AM125" s="442"/>
      <c r="AN125" s="442"/>
      <c r="AO125" s="442"/>
      <c r="AP125" s="442"/>
      <c r="AQ125" s="442"/>
      <c r="AR125" s="442"/>
      <c r="AS125" s="442"/>
      <c r="AT125" s="442"/>
      <c r="AU125" s="442"/>
      <c r="AV125" s="442"/>
      <c r="AW125" s="442"/>
      <c r="AX125" s="442"/>
      <c r="AY125" s="442"/>
      <c r="AZ125" s="442"/>
      <c r="BA125" s="442"/>
      <c r="BB125" s="442"/>
      <c r="BC125" s="442"/>
      <c r="BD125" s="442"/>
      <c r="BE125" s="442"/>
      <c r="BF125" s="443"/>
      <c r="BG125" s="64"/>
    </row>
    <row r="126" spans="2:59" ht="20.25" customHeight="1" x14ac:dyDescent="0.2">
      <c r="B126" s="63"/>
      <c r="C126" s="441"/>
      <c r="D126" s="442"/>
      <c r="E126" s="442"/>
      <c r="F126" s="442"/>
      <c r="G126" s="442"/>
      <c r="H126" s="442"/>
      <c r="I126" s="442"/>
      <c r="J126" s="442"/>
      <c r="K126" s="442"/>
      <c r="L126" s="442"/>
      <c r="M126" s="442"/>
      <c r="N126" s="442"/>
      <c r="O126" s="442"/>
      <c r="P126" s="442"/>
      <c r="Q126" s="442"/>
      <c r="R126" s="442"/>
      <c r="S126" s="442"/>
      <c r="T126" s="442"/>
      <c r="U126" s="442"/>
      <c r="V126" s="442"/>
      <c r="W126" s="442"/>
      <c r="X126" s="442"/>
      <c r="Y126" s="442"/>
      <c r="Z126" s="442"/>
      <c r="AA126" s="442"/>
      <c r="AB126" s="442"/>
      <c r="AC126" s="442"/>
      <c r="AD126" s="442"/>
      <c r="AE126" s="442"/>
      <c r="AF126" s="442"/>
      <c r="AG126" s="442"/>
      <c r="AH126" s="442"/>
      <c r="AI126" s="442"/>
      <c r="AJ126" s="442"/>
      <c r="AK126" s="442"/>
      <c r="AL126" s="442"/>
      <c r="AM126" s="442"/>
      <c r="AN126" s="442"/>
      <c r="AO126" s="442"/>
      <c r="AP126" s="442"/>
      <c r="AQ126" s="442"/>
      <c r="AR126" s="442"/>
      <c r="AS126" s="442"/>
      <c r="AT126" s="442"/>
      <c r="AU126" s="442"/>
      <c r="AV126" s="442"/>
      <c r="AW126" s="442"/>
      <c r="AX126" s="442"/>
      <c r="AY126" s="442"/>
      <c r="AZ126" s="442"/>
      <c r="BA126" s="442"/>
      <c r="BB126" s="442"/>
      <c r="BC126" s="442"/>
      <c r="BD126" s="442"/>
      <c r="BE126" s="442"/>
      <c r="BF126" s="443"/>
      <c r="BG126" s="64"/>
    </row>
    <row r="127" spans="2:59" ht="20.25" customHeight="1" x14ac:dyDescent="0.2">
      <c r="B127" s="63"/>
      <c r="C127" s="441"/>
      <c r="D127" s="442"/>
      <c r="E127" s="442"/>
      <c r="F127" s="442"/>
      <c r="G127" s="442"/>
      <c r="H127" s="442"/>
      <c r="I127" s="442"/>
      <c r="J127" s="442"/>
      <c r="K127" s="442"/>
      <c r="L127" s="442"/>
      <c r="M127" s="442"/>
      <c r="N127" s="442"/>
      <c r="O127" s="442"/>
      <c r="P127" s="442"/>
      <c r="Q127" s="442"/>
      <c r="R127" s="442"/>
      <c r="S127" s="442"/>
      <c r="T127" s="442"/>
      <c r="U127" s="442"/>
      <c r="V127" s="442"/>
      <c r="W127" s="442"/>
      <c r="X127" s="442"/>
      <c r="Y127" s="442"/>
      <c r="Z127" s="442"/>
      <c r="AA127" s="442"/>
      <c r="AB127" s="442"/>
      <c r="AC127" s="442"/>
      <c r="AD127" s="442"/>
      <c r="AE127" s="442"/>
      <c r="AF127" s="442"/>
      <c r="AG127" s="442"/>
      <c r="AH127" s="442"/>
      <c r="AI127" s="442"/>
      <c r="AJ127" s="442"/>
      <c r="AK127" s="442"/>
      <c r="AL127" s="442"/>
      <c r="AM127" s="442"/>
      <c r="AN127" s="442"/>
      <c r="AO127" s="442"/>
      <c r="AP127" s="442"/>
      <c r="AQ127" s="442"/>
      <c r="AR127" s="442"/>
      <c r="AS127" s="442"/>
      <c r="AT127" s="442"/>
      <c r="AU127" s="442"/>
      <c r="AV127" s="442"/>
      <c r="AW127" s="442"/>
      <c r="AX127" s="442"/>
      <c r="AY127" s="442"/>
      <c r="AZ127" s="442"/>
      <c r="BA127" s="442"/>
      <c r="BB127" s="442"/>
      <c r="BC127" s="442"/>
      <c r="BD127" s="442"/>
      <c r="BE127" s="442"/>
      <c r="BF127" s="443"/>
      <c r="BG127" s="64"/>
    </row>
    <row r="128" spans="2:59" ht="4.5" customHeight="1" x14ac:dyDescent="0.2">
      <c r="B128" s="63"/>
      <c r="C128" s="441"/>
      <c r="D128" s="442"/>
      <c r="E128" s="442"/>
      <c r="F128" s="442"/>
      <c r="G128" s="442"/>
      <c r="H128" s="442"/>
      <c r="I128" s="442"/>
      <c r="J128" s="442"/>
      <c r="K128" s="442"/>
      <c r="L128" s="442"/>
      <c r="M128" s="442"/>
      <c r="N128" s="442"/>
      <c r="O128" s="442"/>
      <c r="P128" s="442"/>
      <c r="Q128" s="442"/>
      <c r="R128" s="442"/>
      <c r="S128" s="442"/>
      <c r="T128" s="442"/>
      <c r="U128" s="442"/>
      <c r="V128" s="442"/>
      <c r="W128" s="442"/>
      <c r="X128" s="442"/>
      <c r="Y128" s="442"/>
      <c r="Z128" s="442"/>
      <c r="AA128" s="442"/>
      <c r="AB128" s="442"/>
      <c r="AC128" s="442"/>
      <c r="AD128" s="442"/>
      <c r="AE128" s="442"/>
      <c r="AF128" s="442"/>
      <c r="AG128" s="442"/>
      <c r="AH128" s="442"/>
      <c r="AI128" s="442"/>
      <c r="AJ128" s="442"/>
      <c r="AK128" s="442"/>
      <c r="AL128" s="442"/>
      <c r="AM128" s="442"/>
      <c r="AN128" s="442"/>
      <c r="AO128" s="442"/>
      <c r="AP128" s="442"/>
      <c r="AQ128" s="442"/>
      <c r="AR128" s="442"/>
      <c r="AS128" s="442"/>
      <c r="AT128" s="442"/>
      <c r="AU128" s="442"/>
      <c r="AV128" s="442"/>
      <c r="AW128" s="442"/>
      <c r="AX128" s="442"/>
      <c r="AY128" s="442"/>
      <c r="AZ128" s="442"/>
      <c r="BA128" s="442"/>
      <c r="BB128" s="442"/>
      <c r="BC128" s="442"/>
      <c r="BD128" s="442"/>
      <c r="BE128" s="442"/>
      <c r="BF128" s="443"/>
      <c r="BG128" s="64"/>
    </row>
    <row r="129" spans="2:59" ht="15" customHeight="1" x14ac:dyDescent="0.2">
      <c r="B129" s="63"/>
      <c r="C129" s="441"/>
      <c r="D129" s="442"/>
      <c r="E129" s="442"/>
      <c r="F129" s="442"/>
      <c r="G129" s="442"/>
      <c r="H129" s="442"/>
      <c r="I129" s="442"/>
      <c r="J129" s="442"/>
      <c r="K129" s="442"/>
      <c r="L129" s="442"/>
      <c r="M129" s="442"/>
      <c r="N129" s="442"/>
      <c r="O129" s="442"/>
      <c r="P129" s="442"/>
      <c r="Q129" s="442"/>
      <c r="R129" s="442"/>
      <c r="S129" s="442"/>
      <c r="T129" s="442"/>
      <c r="U129" s="442"/>
      <c r="V129" s="442"/>
      <c r="W129" s="442"/>
      <c r="X129" s="442"/>
      <c r="Y129" s="442"/>
      <c r="Z129" s="442"/>
      <c r="AA129" s="442"/>
      <c r="AB129" s="442"/>
      <c r="AC129" s="442"/>
      <c r="AD129" s="442"/>
      <c r="AE129" s="442"/>
      <c r="AF129" s="442"/>
      <c r="AG129" s="442"/>
      <c r="AH129" s="442"/>
      <c r="AI129" s="442"/>
      <c r="AJ129" s="442"/>
      <c r="AK129" s="442"/>
      <c r="AL129" s="442"/>
      <c r="AM129" s="442"/>
      <c r="AN129" s="442"/>
      <c r="AO129" s="442"/>
      <c r="AP129" s="442"/>
      <c r="AQ129" s="442"/>
      <c r="AR129" s="442"/>
      <c r="AS129" s="442"/>
      <c r="AT129" s="442"/>
      <c r="AU129" s="442"/>
      <c r="AV129" s="442"/>
      <c r="AW129" s="442"/>
      <c r="AX129" s="442"/>
      <c r="AY129" s="442"/>
      <c r="AZ129" s="442"/>
      <c r="BA129" s="442"/>
      <c r="BB129" s="442"/>
      <c r="BC129" s="442"/>
      <c r="BD129" s="442"/>
      <c r="BE129" s="442"/>
      <c r="BF129" s="443"/>
      <c r="BG129" s="64"/>
    </row>
    <row r="130" spans="2:59" ht="15.75" customHeight="1" x14ac:dyDescent="0.2">
      <c r="B130" s="63"/>
      <c r="C130" s="441"/>
      <c r="D130" s="442"/>
      <c r="E130" s="442"/>
      <c r="F130" s="442"/>
      <c r="G130" s="442"/>
      <c r="H130" s="442"/>
      <c r="I130" s="442"/>
      <c r="J130" s="442"/>
      <c r="K130" s="442"/>
      <c r="L130" s="442"/>
      <c r="M130" s="442"/>
      <c r="N130" s="442"/>
      <c r="O130" s="442"/>
      <c r="P130" s="442"/>
      <c r="Q130" s="442"/>
      <c r="R130" s="442"/>
      <c r="S130" s="442"/>
      <c r="T130" s="442"/>
      <c r="U130" s="442"/>
      <c r="V130" s="442"/>
      <c r="W130" s="442"/>
      <c r="X130" s="442"/>
      <c r="Y130" s="442"/>
      <c r="Z130" s="442"/>
      <c r="AA130" s="442"/>
      <c r="AB130" s="442"/>
      <c r="AC130" s="442"/>
      <c r="AD130" s="442"/>
      <c r="AE130" s="442"/>
      <c r="AF130" s="442"/>
      <c r="AG130" s="442"/>
      <c r="AH130" s="442"/>
      <c r="AI130" s="442"/>
      <c r="AJ130" s="442"/>
      <c r="AK130" s="442"/>
      <c r="AL130" s="442"/>
      <c r="AM130" s="442"/>
      <c r="AN130" s="442"/>
      <c r="AO130" s="442"/>
      <c r="AP130" s="442"/>
      <c r="AQ130" s="442"/>
      <c r="AR130" s="442"/>
      <c r="AS130" s="442"/>
      <c r="AT130" s="442"/>
      <c r="AU130" s="442"/>
      <c r="AV130" s="442"/>
      <c r="AW130" s="442"/>
      <c r="AX130" s="442"/>
      <c r="AY130" s="442"/>
      <c r="AZ130" s="442"/>
      <c r="BA130" s="442"/>
      <c r="BB130" s="442"/>
      <c r="BC130" s="442"/>
      <c r="BD130" s="442"/>
      <c r="BE130" s="442"/>
      <c r="BF130" s="443"/>
      <c r="BG130" s="64"/>
    </row>
    <row r="131" spans="2:59" ht="6" customHeight="1" x14ac:dyDescent="0.2">
      <c r="B131" s="63"/>
      <c r="C131" s="441"/>
      <c r="D131" s="442"/>
      <c r="E131" s="442"/>
      <c r="F131" s="442"/>
      <c r="G131" s="442"/>
      <c r="H131" s="442"/>
      <c r="I131" s="442"/>
      <c r="J131" s="442"/>
      <c r="K131" s="442"/>
      <c r="L131" s="442"/>
      <c r="M131" s="442"/>
      <c r="N131" s="442"/>
      <c r="O131" s="442"/>
      <c r="P131" s="442"/>
      <c r="Q131" s="442"/>
      <c r="R131" s="442"/>
      <c r="S131" s="442"/>
      <c r="T131" s="442"/>
      <c r="U131" s="442"/>
      <c r="V131" s="442"/>
      <c r="W131" s="442"/>
      <c r="X131" s="442"/>
      <c r="Y131" s="442"/>
      <c r="Z131" s="442"/>
      <c r="AA131" s="442"/>
      <c r="AB131" s="442"/>
      <c r="AC131" s="442"/>
      <c r="AD131" s="442"/>
      <c r="AE131" s="442"/>
      <c r="AF131" s="442"/>
      <c r="AG131" s="442"/>
      <c r="AH131" s="442"/>
      <c r="AI131" s="442"/>
      <c r="AJ131" s="442"/>
      <c r="AK131" s="442"/>
      <c r="AL131" s="442"/>
      <c r="AM131" s="442"/>
      <c r="AN131" s="442"/>
      <c r="AO131" s="442"/>
      <c r="AP131" s="442"/>
      <c r="AQ131" s="442"/>
      <c r="AR131" s="442"/>
      <c r="AS131" s="442"/>
      <c r="AT131" s="442"/>
      <c r="AU131" s="442"/>
      <c r="AV131" s="442"/>
      <c r="AW131" s="442"/>
      <c r="AX131" s="442"/>
      <c r="AY131" s="442"/>
      <c r="AZ131" s="442"/>
      <c r="BA131" s="442"/>
      <c r="BB131" s="442"/>
      <c r="BC131" s="442"/>
      <c r="BD131" s="442"/>
      <c r="BE131" s="442"/>
      <c r="BF131" s="443"/>
      <c r="BG131" s="64"/>
    </row>
    <row r="132" spans="2:59" ht="6" customHeight="1" x14ac:dyDescent="0.2">
      <c r="B132" s="63"/>
      <c r="C132" s="441"/>
      <c r="D132" s="442"/>
      <c r="E132" s="442"/>
      <c r="F132" s="442"/>
      <c r="G132" s="442"/>
      <c r="H132" s="442"/>
      <c r="I132" s="442"/>
      <c r="J132" s="442"/>
      <c r="K132" s="442"/>
      <c r="L132" s="442"/>
      <c r="M132" s="442"/>
      <c r="N132" s="442"/>
      <c r="O132" s="442"/>
      <c r="P132" s="442"/>
      <c r="Q132" s="442"/>
      <c r="R132" s="442"/>
      <c r="S132" s="442"/>
      <c r="T132" s="442"/>
      <c r="U132" s="442"/>
      <c r="V132" s="442"/>
      <c r="W132" s="442"/>
      <c r="X132" s="442"/>
      <c r="Y132" s="442"/>
      <c r="Z132" s="442"/>
      <c r="AA132" s="442"/>
      <c r="AB132" s="442"/>
      <c r="AC132" s="442"/>
      <c r="AD132" s="442"/>
      <c r="AE132" s="442"/>
      <c r="AF132" s="442"/>
      <c r="AG132" s="442"/>
      <c r="AH132" s="442"/>
      <c r="AI132" s="442"/>
      <c r="AJ132" s="442"/>
      <c r="AK132" s="442"/>
      <c r="AL132" s="442"/>
      <c r="AM132" s="442"/>
      <c r="AN132" s="442"/>
      <c r="AO132" s="442"/>
      <c r="AP132" s="442"/>
      <c r="AQ132" s="442"/>
      <c r="AR132" s="442"/>
      <c r="AS132" s="442"/>
      <c r="AT132" s="442"/>
      <c r="AU132" s="442"/>
      <c r="AV132" s="442"/>
      <c r="AW132" s="442"/>
      <c r="AX132" s="442"/>
      <c r="AY132" s="442"/>
      <c r="AZ132" s="442"/>
      <c r="BA132" s="442"/>
      <c r="BB132" s="442"/>
      <c r="BC132" s="442"/>
      <c r="BD132" s="442"/>
      <c r="BE132" s="442"/>
      <c r="BF132" s="443"/>
      <c r="BG132" s="64"/>
    </row>
    <row r="133" spans="2:59" ht="12.75" customHeight="1" x14ac:dyDescent="0.2">
      <c r="B133" s="63"/>
      <c r="C133" s="441"/>
      <c r="D133" s="442"/>
      <c r="E133" s="442"/>
      <c r="F133" s="442"/>
      <c r="G133" s="442"/>
      <c r="H133" s="442"/>
      <c r="I133" s="442"/>
      <c r="J133" s="442"/>
      <c r="K133" s="442"/>
      <c r="L133" s="442"/>
      <c r="M133" s="442"/>
      <c r="N133" s="442"/>
      <c r="O133" s="442"/>
      <c r="P133" s="442"/>
      <c r="Q133" s="442"/>
      <c r="R133" s="442"/>
      <c r="S133" s="442"/>
      <c r="T133" s="442"/>
      <c r="U133" s="442"/>
      <c r="V133" s="442"/>
      <c r="W133" s="442"/>
      <c r="X133" s="442"/>
      <c r="Y133" s="442"/>
      <c r="Z133" s="442"/>
      <c r="AA133" s="442"/>
      <c r="AB133" s="442"/>
      <c r="AC133" s="442"/>
      <c r="AD133" s="442"/>
      <c r="AE133" s="442"/>
      <c r="AF133" s="442"/>
      <c r="AG133" s="442"/>
      <c r="AH133" s="442"/>
      <c r="AI133" s="442"/>
      <c r="AJ133" s="442"/>
      <c r="AK133" s="442"/>
      <c r="AL133" s="442"/>
      <c r="AM133" s="442"/>
      <c r="AN133" s="442"/>
      <c r="AO133" s="442"/>
      <c r="AP133" s="442"/>
      <c r="AQ133" s="442"/>
      <c r="AR133" s="442"/>
      <c r="AS133" s="442"/>
      <c r="AT133" s="442"/>
      <c r="AU133" s="442"/>
      <c r="AV133" s="442"/>
      <c r="AW133" s="442"/>
      <c r="AX133" s="442"/>
      <c r="AY133" s="442"/>
      <c r="AZ133" s="442"/>
      <c r="BA133" s="442"/>
      <c r="BB133" s="442"/>
      <c r="BC133" s="442"/>
      <c r="BD133" s="442"/>
      <c r="BE133" s="442"/>
      <c r="BF133" s="443"/>
      <c r="BG133" s="64"/>
    </row>
    <row r="134" spans="2:59" ht="12.75" x14ac:dyDescent="0.2">
      <c r="B134" s="63"/>
      <c r="C134" s="441"/>
      <c r="D134" s="442"/>
      <c r="E134" s="442"/>
      <c r="F134" s="442"/>
      <c r="G134" s="442"/>
      <c r="H134" s="442"/>
      <c r="I134" s="442"/>
      <c r="J134" s="442"/>
      <c r="K134" s="442"/>
      <c r="L134" s="442"/>
      <c r="M134" s="442"/>
      <c r="N134" s="442"/>
      <c r="O134" s="442"/>
      <c r="P134" s="442"/>
      <c r="Q134" s="442"/>
      <c r="R134" s="442"/>
      <c r="S134" s="442"/>
      <c r="T134" s="442"/>
      <c r="U134" s="442"/>
      <c r="V134" s="442"/>
      <c r="W134" s="442"/>
      <c r="X134" s="442"/>
      <c r="Y134" s="442"/>
      <c r="Z134" s="442"/>
      <c r="AA134" s="442"/>
      <c r="AB134" s="442"/>
      <c r="AC134" s="442"/>
      <c r="AD134" s="442"/>
      <c r="AE134" s="442"/>
      <c r="AF134" s="442"/>
      <c r="AG134" s="442"/>
      <c r="AH134" s="442"/>
      <c r="AI134" s="442"/>
      <c r="AJ134" s="442"/>
      <c r="AK134" s="442"/>
      <c r="AL134" s="442"/>
      <c r="AM134" s="442"/>
      <c r="AN134" s="442"/>
      <c r="AO134" s="442"/>
      <c r="AP134" s="442"/>
      <c r="AQ134" s="442"/>
      <c r="AR134" s="442"/>
      <c r="AS134" s="442"/>
      <c r="AT134" s="442"/>
      <c r="AU134" s="442"/>
      <c r="AV134" s="442"/>
      <c r="AW134" s="442"/>
      <c r="AX134" s="442"/>
      <c r="AY134" s="442"/>
      <c r="AZ134" s="442"/>
      <c r="BA134" s="442"/>
      <c r="BB134" s="442"/>
      <c r="BC134" s="442"/>
      <c r="BD134" s="442"/>
      <c r="BE134" s="442"/>
      <c r="BF134" s="443"/>
      <c r="BG134" s="64"/>
    </row>
    <row r="135" spans="2:59" ht="12.75" x14ac:dyDescent="0.2">
      <c r="B135" s="63"/>
      <c r="C135" s="441"/>
      <c r="D135" s="442"/>
      <c r="E135" s="442"/>
      <c r="F135" s="442"/>
      <c r="G135" s="442"/>
      <c r="H135" s="442"/>
      <c r="I135" s="442"/>
      <c r="J135" s="442"/>
      <c r="K135" s="442"/>
      <c r="L135" s="442"/>
      <c r="M135" s="442"/>
      <c r="N135" s="442"/>
      <c r="O135" s="442"/>
      <c r="P135" s="442"/>
      <c r="Q135" s="442"/>
      <c r="R135" s="442"/>
      <c r="S135" s="442"/>
      <c r="T135" s="442"/>
      <c r="U135" s="442"/>
      <c r="V135" s="442"/>
      <c r="W135" s="442"/>
      <c r="X135" s="442"/>
      <c r="Y135" s="442"/>
      <c r="Z135" s="442"/>
      <c r="AA135" s="442"/>
      <c r="AB135" s="442"/>
      <c r="AC135" s="442"/>
      <c r="AD135" s="442"/>
      <c r="AE135" s="442"/>
      <c r="AF135" s="442"/>
      <c r="AG135" s="442"/>
      <c r="AH135" s="442"/>
      <c r="AI135" s="442"/>
      <c r="AJ135" s="442"/>
      <c r="AK135" s="442"/>
      <c r="AL135" s="442"/>
      <c r="AM135" s="442"/>
      <c r="AN135" s="442"/>
      <c r="AO135" s="442"/>
      <c r="AP135" s="442"/>
      <c r="AQ135" s="442"/>
      <c r="AR135" s="442"/>
      <c r="AS135" s="442"/>
      <c r="AT135" s="442"/>
      <c r="AU135" s="442"/>
      <c r="AV135" s="442"/>
      <c r="AW135" s="442"/>
      <c r="AX135" s="442"/>
      <c r="AY135" s="442"/>
      <c r="AZ135" s="442"/>
      <c r="BA135" s="442"/>
      <c r="BB135" s="442"/>
      <c r="BC135" s="442"/>
      <c r="BD135" s="442"/>
      <c r="BE135" s="442"/>
      <c r="BF135" s="443"/>
      <c r="BG135" s="64"/>
    </row>
    <row r="136" spans="2:59" ht="12.75" x14ac:dyDescent="0.2">
      <c r="B136" s="63"/>
      <c r="C136" s="441"/>
      <c r="D136" s="442"/>
      <c r="E136" s="442"/>
      <c r="F136" s="442"/>
      <c r="G136" s="442"/>
      <c r="H136" s="442"/>
      <c r="I136" s="442"/>
      <c r="J136" s="442"/>
      <c r="K136" s="442"/>
      <c r="L136" s="442"/>
      <c r="M136" s="442"/>
      <c r="N136" s="442"/>
      <c r="O136" s="442"/>
      <c r="P136" s="442"/>
      <c r="Q136" s="442"/>
      <c r="R136" s="442"/>
      <c r="S136" s="442"/>
      <c r="T136" s="442"/>
      <c r="U136" s="442"/>
      <c r="V136" s="442"/>
      <c r="W136" s="442"/>
      <c r="X136" s="442"/>
      <c r="Y136" s="442"/>
      <c r="Z136" s="442"/>
      <c r="AA136" s="442"/>
      <c r="AB136" s="442"/>
      <c r="AC136" s="442"/>
      <c r="AD136" s="442"/>
      <c r="AE136" s="442"/>
      <c r="AF136" s="442"/>
      <c r="AG136" s="442"/>
      <c r="AH136" s="442"/>
      <c r="AI136" s="442"/>
      <c r="AJ136" s="442"/>
      <c r="AK136" s="442"/>
      <c r="AL136" s="442"/>
      <c r="AM136" s="442"/>
      <c r="AN136" s="442"/>
      <c r="AO136" s="442"/>
      <c r="AP136" s="442"/>
      <c r="AQ136" s="442"/>
      <c r="AR136" s="442"/>
      <c r="AS136" s="442"/>
      <c r="AT136" s="442"/>
      <c r="AU136" s="442"/>
      <c r="AV136" s="442"/>
      <c r="AW136" s="442"/>
      <c r="AX136" s="442"/>
      <c r="AY136" s="442"/>
      <c r="AZ136" s="442"/>
      <c r="BA136" s="442"/>
      <c r="BB136" s="442"/>
      <c r="BC136" s="442"/>
      <c r="BD136" s="442"/>
      <c r="BE136" s="442"/>
      <c r="BF136" s="443"/>
      <c r="BG136" s="64"/>
    </row>
    <row r="137" spans="2:59" ht="12.75" x14ac:dyDescent="0.2">
      <c r="B137" s="63"/>
      <c r="C137" s="441"/>
      <c r="D137" s="442"/>
      <c r="E137" s="442"/>
      <c r="F137" s="442"/>
      <c r="G137" s="442"/>
      <c r="H137" s="442"/>
      <c r="I137" s="442"/>
      <c r="J137" s="442"/>
      <c r="K137" s="442"/>
      <c r="L137" s="442"/>
      <c r="M137" s="442"/>
      <c r="N137" s="442"/>
      <c r="O137" s="442"/>
      <c r="P137" s="442"/>
      <c r="Q137" s="442"/>
      <c r="R137" s="442"/>
      <c r="S137" s="442"/>
      <c r="T137" s="442"/>
      <c r="U137" s="442"/>
      <c r="V137" s="442"/>
      <c r="W137" s="442"/>
      <c r="X137" s="442"/>
      <c r="Y137" s="442"/>
      <c r="Z137" s="442"/>
      <c r="AA137" s="442"/>
      <c r="AB137" s="442"/>
      <c r="AC137" s="442"/>
      <c r="AD137" s="442"/>
      <c r="AE137" s="442"/>
      <c r="AF137" s="442"/>
      <c r="AG137" s="442"/>
      <c r="AH137" s="442"/>
      <c r="AI137" s="442"/>
      <c r="AJ137" s="442"/>
      <c r="AK137" s="442"/>
      <c r="AL137" s="442"/>
      <c r="AM137" s="442"/>
      <c r="AN137" s="442"/>
      <c r="AO137" s="442"/>
      <c r="AP137" s="442"/>
      <c r="AQ137" s="442"/>
      <c r="AR137" s="442"/>
      <c r="AS137" s="442"/>
      <c r="AT137" s="442"/>
      <c r="AU137" s="442"/>
      <c r="AV137" s="442"/>
      <c r="AW137" s="442"/>
      <c r="AX137" s="442"/>
      <c r="AY137" s="442"/>
      <c r="AZ137" s="442"/>
      <c r="BA137" s="442"/>
      <c r="BB137" s="442"/>
      <c r="BC137" s="442"/>
      <c r="BD137" s="442"/>
      <c r="BE137" s="442"/>
      <c r="BF137" s="443"/>
      <c r="BG137" s="64"/>
    </row>
    <row r="138" spans="2:59" ht="12.75" x14ac:dyDescent="0.2">
      <c r="B138" s="63"/>
      <c r="C138" s="441"/>
      <c r="D138" s="442"/>
      <c r="E138" s="442"/>
      <c r="F138" s="442"/>
      <c r="G138" s="442"/>
      <c r="H138" s="442"/>
      <c r="I138" s="442"/>
      <c r="J138" s="442"/>
      <c r="K138" s="442"/>
      <c r="L138" s="442"/>
      <c r="M138" s="442"/>
      <c r="N138" s="442"/>
      <c r="O138" s="442"/>
      <c r="P138" s="442"/>
      <c r="Q138" s="442"/>
      <c r="R138" s="442"/>
      <c r="S138" s="442"/>
      <c r="T138" s="442"/>
      <c r="U138" s="442"/>
      <c r="V138" s="442"/>
      <c r="W138" s="442"/>
      <c r="X138" s="442"/>
      <c r="Y138" s="442"/>
      <c r="Z138" s="442"/>
      <c r="AA138" s="442"/>
      <c r="AB138" s="442"/>
      <c r="AC138" s="442"/>
      <c r="AD138" s="442"/>
      <c r="AE138" s="442"/>
      <c r="AF138" s="442"/>
      <c r="AG138" s="442"/>
      <c r="AH138" s="442"/>
      <c r="AI138" s="442"/>
      <c r="AJ138" s="442"/>
      <c r="AK138" s="442"/>
      <c r="AL138" s="442"/>
      <c r="AM138" s="442"/>
      <c r="AN138" s="442"/>
      <c r="AO138" s="442"/>
      <c r="AP138" s="442"/>
      <c r="AQ138" s="442"/>
      <c r="AR138" s="442"/>
      <c r="AS138" s="442"/>
      <c r="AT138" s="442"/>
      <c r="AU138" s="442"/>
      <c r="AV138" s="442"/>
      <c r="AW138" s="442"/>
      <c r="AX138" s="442"/>
      <c r="AY138" s="442"/>
      <c r="AZ138" s="442"/>
      <c r="BA138" s="442"/>
      <c r="BB138" s="442"/>
      <c r="BC138" s="442"/>
      <c r="BD138" s="442"/>
      <c r="BE138" s="442"/>
      <c r="BF138" s="443"/>
      <c r="BG138" s="64"/>
    </row>
    <row r="139" spans="2:59" ht="12.75" x14ac:dyDescent="0.2">
      <c r="B139" s="63"/>
      <c r="C139" s="444"/>
      <c r="D139" s="445"/>
      <c r="E139" s="445"/>
      <c r="F139" s="445"/>
      <c r="G139" s="445"/>
      <c r="H139" s="445"/>
      <c r="I139" s="445"/>
      <c r="J139" s="445"/>
      <c r="K139" s="445"/>
      <c r="L139" s="445"/>
      <c r="M139" s="445"/>
      <c r="N139" s="445"/>
      <c r="O139" s="445"/>
      <c r="P139" s="445"/>
      <c r="Q139" s="445"/>
      <c r="R139" s="445"/>
      <c r="S139" s="445"/>
      <c r="T139" s="445"/>
      <c r="U139" s="445"/>
      <c r="V139" s="445"/>
      <c r="W139" s="445"/>
      <c r="X139" s="445"/>
      <c r="Y139" s="445"/>
      <c r="Z139" s="445"/>
      <c r="AA139" s="445"/>
      <c r="AB139" s="445"/>
      <c r="AC139" s="445"/>
      <c r="AD139" s="445"/>
      <c r="AE139" s="445"/>
      <c r="AF139" s="445"/>
      <c r="AG139" s="445"/>
      <c r="AH139" s="445"/>
      <c r="AI139" s="445"/>
      <c r="AJ139" s="445"/>
      <c r="AK139" s="445"/>
      <c r="AL139" s="445"/>
      <c r="AM139" s="445"/>
      <c r="AN139" s="445"/>
      <c r="AO139" s="445"/>
      <c r="AP139" s="445"/>
      <c r="AQ139" s="445"/>
      <c r="AR139" s="445"/>
      <c r="AS139" s="445"/>
      <c r="AT139" s="445"/>
      <c r="AU139" s="445"/>
      <c r="AV139" s="445"/>
      <c r="AW139" s="445"/>
      <c r="AX139" s="445"/>
      <c r="AY139" s="445"/>
      <c r="AZ139" s="445"/>
      <c r="BA139" s="445"/>
      <c r="BB139" s="445"/>
      <c r="BC139" s="445"/>
      <c r="BD139" s="445"/>
      <c r="BE139" s="445"/>
      <c r="BF139" s="446"/>
      <c r="BG139" s="64"/>
    </row>
    <row r="140" spans="2:59" ht="15.75" thickBot="1" x14ac:dyDescent="0.25">
      <c r="B140" s="69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1"/>
      <c r="BE140" s="71"/>
      <c r="BF140" s="71"/>
      <c r="BG140" s="72"/>
    </row>
    <row r="142" spans="2:59" ht="16.5" thickBot="1" x14ac:dyDescent="0.25">
      <c r="B142" s="28"/>
      <c r="C142" s="337" t="s">
        <v>122</v>
      </c>
      <c r="D142" s="337"/>
      <c r="E142" s="337"/>
      <c r="F142" s="447"/>
      <c r="G142" s="447"/>
      <c r="H142" s="51" t="s">
        <v>47</v>
      </c>
      <c r="I142" s="447"/>
      <c r="J142" s="447"/>
      <c r="K142" s="447"/>
      <c r="L142" s="447"/>
      <c r="M142" s="51" t="s">
        <v>47</v>
      </c>
      <c r="N142" s="447"/>
      <c r="O142" s="447"/>
      <c r="P142" s="447"/>
      <c r="Q142" s="28"/>
      <c r="R142" s="448" t="s">
        <v>123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9"/>
      <c r="AC142" s="449"/>
      <c r="AD142" s="449"/>
      <c r="AE142" s="449"/>
      <c r="AF142" s="449"/>
      <c r="AG142" s="449"/>
      <c r="AH142" s="449"/>
      <c r="AI142" s="449"/>
      <c r="AJ142" s="449"/>
      <c r="AK142" s="449"/>
      <c r="AL142" s="449"/>
      <c r="AM142" s="449"/>
      <c r="AN142" s="449"/>
      <c r="AO142" s="449"/>
      <c r="AP142" s="449"/>
      <c r="AQ142" s="449"/>
      <c r="AR142" s="449"/>
      <c r="AS142" s="449"/>
      <c r="AT142" s="449"/>
      <c r="AU142" s="449"/>
      <c r="AV142" s="449"/>
      <c r="AW142" s="449"/>
      <c r="AX142" s="449"/>
      <c r="AY142" s="449"/>
      <c r="AZ142" s="449"/>
      <c r="BA142" s="449"/>
      <c r="BB142" s="449"/>
      <c r="BC142" s="449"/>
      <c r="BD142" s="449"/>
      <c r="BE142" s="449"/>
      <c r="BF142" s="449"/>
    </row>
    <row r="171" ht="6" customHeight="1" x14ac:dyDescent="0.2"/>
    <row r="172" ht="12" customHeight="1" x14ac:dyDescent="0.2"/>
    <row r="173" ht="15" customHeight="1" x14ac:dyDescent="0.2"/>
    <row r="174" ht="6" customHeight="1" x14ac:dyDescent="0.2"/>
  </sheetData>
  <sheetProtection algorithmName="SHA-512" hashValue="4/sgLfIB7JPL+7bjfSQen4IJZMo858zZaC41I9a6cBh6qUl2RCD0aoG9h86WGjMw4cJApgAP3phrdb4KH2WyWQ==" saltValue="/8z0lgpH8OQtPK7W4RF2jA==" spinCount="100000" sheet="1" objects="1" scenarios="1"/>
  <mergeCells count="183">
    <mergeCell ref="B99:L99"/>
    <mergeCell ref="C102:BF139"/>
    <mergeCell ref="C142:E142"/>
    <mergeCell ref="F142:G142"/>
    <mergeCell ref="I142:L142"/>
    <mergeCell ref="N142:P142"/>
    <mergeCell ref="R142:AA142"/>
    <mergeCell ref="AB142:BF142"/>
    <mergeCell ref="V98:W98"/>
    <mergeCell ref="AA99:BC99"/>
    <mergeCell ref="N98:U98"/>
    <mergeCell ref="X98:Y98"/>
    <mergeCell ref="Z98:BG98"/>
    <mergeCell ref="P85:BA85"/>
    <mergeCell ref="BB85:BC85"/>
    <mergeCell ref="B86:BG86"/>
    <mergeCell ref="B88:G88"/>
    <mergeCell ref="H88:BG88"/>
    <mergeCell ref="B81:O85"/>
    <mergeCell ref="P81:BA81"/>
    <mergeCell ref="BB81:BC81"/>
    <mergeCell ref="B97:BG97"/>
    <mergeCell ref="BB94:BC94"/>
    <mergeCell ref="P95:BA95"/>
    <mergeCell ref="BB95:BC95"/>
    <mergeCell ref="P96:BA96"/>
    <mergeCell ref="BB96:BC96"/>
    <mergeCell ref="B90:O90"/>
    <mergeCell ref="P90:BC90"/>
    <mergeCell ref="BD90:BG90"/>
    <mergeCell ref="B92:O96"/>
    <mergeCell ref="P92:BA92"/>
    <mergeCell ref="BB92:BC92"/>
    <mergeCell ref="P93:BA93"/>
    <mergeCell ref="BB93:BC93"/>
    <mergeCell ref="P94:BA94"/>
    <mergeCell ref="BD92:BG96"/>
    <mergeCell ref="P82:BA82"/>
    <mergeCell ref="BB82:BC82"/>
    <mergeCell ref="P83:BA83"/>
    <mergeCell ref="BB83:BC83"/>
    <mergeCell ref="P84:BA84"/>
    <mergeCell ref="BB84:BC84"/>
    <mergeCell ref="BD81:BG85"/>
    <mergeCell ref="P78:BA78"/>
    <mergeCell ref="B71:O75"/>
    <mergeCell ref="P71:BA71"/>
    <mergeCell ref="BB71:BC71"/>
    <mergeCell ref="P72:BA72"/>
    <mergeCell ref="BB72:BC72"/>
    <mergeCell ref="P73:BA73"/>
    <mergeCell ref="BB73:BC73"/>
    <mergeCell ref="P74:BA74"/>
    <mergeCell ref="BB74:BC74"/>
    <mergeCell ref="BB78:BC78"/>
    <mergeCell ref="BB75:BC75"/>
    <mergeCell ref="B76:O80"/>
    <mergeCell ref="P76:BA76"/>
    <mergeCell ref="BB76:BC76"/>
    <mergeCell ref="P77:BA77"/>
    <mergeCell ref="BB77:BC77"/>
    <mergeCell ref="P80:BA80"/>
    <mergeCell ref="BB80:BC80"/>
    <mergeCell ref="P75:BA75"/>
    <mergeCell ref="BB65:BC65"/>
    <mergeCell ref="B66:BG66"/>
    <mergeCell ref="B67:G67"/>
    <mergeCell ref="H67:BG67"/>
    <mergeCell ref="B69:O69"/>
    <mergeCell ref="P69:BC69"/>
    <mergeCell ref="BD69:BG69"/>
    <mergeCell ref="B61:O65"/>
    <mergeCell ref="P61:BA61"/>
    <mergeCell ref="BB61:BC61"/>
    <mergeCell ref="P62:BA62"/>
    <mergeCell ref="BB62:BC62"/>
    <mergeCell ref="P63:BA63"/>
    <mergeCell ref="P64:BA64"/>
    <mergeCell ref="BB64:BC64"/>
    <mergeCell ref="P65:BA65"/>
    <mergeCell ref="BB63:BC63"/>
    <mergeCell ref="BD76:BG80"/>
    <mergeCell ref="B56:O60"/>
    <mergeCell ref="P56:BA56"/>
    <mergeCell ref="BD51:BG55"/>
    <mergeCell ref="BB56:BC56"/>
    <mergeCell ref="P57:BA57"/>
    <mergeCell ref="BB57:BC57"/>
    <mergeCell ref="P58:BA58"/>
    <mergeCell ref="P79:BA79"/>
    <mergeCell ref="BB79:BC79"/>
    <mergeCell ref="B51:O55"/>
    <mergeCell ref="P51:BA51"/>
    <mergeCell ref="BB51:BC51"/>
    <mergeCell ref="P52:BA52"/>
    <mergeCell ref="BB52:BC52"/>
    <mergeCell ref="P53:BA53"/>
    <mergeCell ref="BB53:BC53"/>
    <mergeCell ref="P54:BA54"/>
    <mergeCell ref="BB54:BC54"/>
    <mergeCell ref="P55:BA55"/>
    <mergeCell ref="BB55:BC55"/>
    <mergeCell ref="P47:BA47"/>
    <mergeCell ref="BB47:BC47"/>
    <mergeCell ref="P48:BA48"/>
    <mergeCell ref="BB58:BC58"/>
    <mergeCell ref="P59:BA59"/>
    <mergeCell ref="BB59:BC59"/>
    <mergeCell ref="P60:BA60"/>
    <mergeCell ref="BB60:BC60"/>
    <mergeCell ref="BD56:BG60"/>
    <mergeCell ref="BA34:BG34"/>
    <mergeCell ref="K35:O35"/>
    <mergeCell ref="P35:U35"/>
    <mergeCell ref="F18:AN18"/>
    <mergeCell ref="C20:K20"/>
    <mergeCell ref="L20:N20"/>
    <mergeCell ref="AD20:AE20"/>
    <mergeCell ref="BD71:BG75"/>
    <mergeCell ref="BD61:BG65"/>
    <mergeCell ref="V35:AA35"/>
    <mergeCell ref="AB35:AG35"/>
    <mergeCell ref="AH35:AM35"/>
    <mergeCell ref="AN35:AT35"/>
    <mergeCell ref="AU35:AZ35"/>
    <mergeCell ref="AU37:AZ37"/>
    <mergeCell ref="BA35:BG35"/>
    <mergeCell ref="BA37:BG37"/>
    <mergeCell ref="BB50:BC50"/>
    <mergeCell ref="B44:O44"/>
    <mergeCell ref="P44:BC44"/>
    <mergeCell ref="BD44:BG44"/>
    <mergeCell ref="B46:O50"/>
    <mergeCell ref="P46:BA46"/>
    <mergeCell ref="BB46:BC46"/>
    <mergeCell ref="L11:N11"/>
    <mergeCell ref="AD11:AE11"/>
    <mergeCell ref="AG11:AN11"/>
    <mergeCell ref="K37:O37"/>
    <mergeCell ref="P37:U37"/>
    <mergeCell ref="BB48:BC48"/>
    <mergeCell ref="P49:BA49"/>
    <mergeCell ref="BB49:BC49"/>
    <mergeCell ref="P50:BA50"/>
    <mergeCell ref="B41:BG41"/>
    <mergeCell ref="B42:G42"/>
    <mergeCell ref="H42:BG42"/>
    <mergeCell ref="B37:I37"/>
    <mergeCell ref="V37:AA37"/>
    <mergeCell ref="AB37:AG37"/>
    <mergeCell ref="AH37:AM37"/>
    <mergeCell ref="AN37:AT37"/>
    <mergeCell ref="BD46:BG50"/>
    <mergeCell ref="C31:BF31"/>
    <mergeCell ref="K34:AG34"/>
    <mergeCell ref="C27:L27"/>
    <mergeCell ref="AS22:BD22"/>
    <mergeCell ref="BB20:BD20"/>
    <mergeCell ref="AH34:AZ34"/>
    <mergeCell ref="AY9:BD9"/>
    <mergeCell ref="AY11:BD11"/>
    <mergeCell ref="AY13:BD13"/>
    <mergeCell ref="L3:AY3"/>
    <mergeCell ref="B4:BG4"/>
    <mergeCell ref="C6:R6"/>
    <mergeCell ref="C9:E9"/>
    <mergeCell ref="T27:U27"/>
    <mergeCell ref="V27:W27"/>
    <mergeCell ref="Y27:Z27"/>
    <mergeCell ref="AB27:AD27"/>
    <mergeCell ref="AE27:AG27"/>
    <mergeCell ref="AH27:AI27"/>
    <mergeCell ref="AK27:AL27"/>
    <mergeCell ref="AN27:AQ27"/>
    <mergeCell ref="BB18:BD18"/>
    <mergeCell ref="F9:AN9"/>
    <mergeCell ref="AG20:AN20"/>
    <mergeCell ref="C13:E13"/>
    <mergeCell ref="Y13:AB13"/>
    <mergeCell ref="C15:R15"/>
    <mergeCell ref="C18:E18"/>
    <mergeCell ref="G13:T13"/>
    <mergeCell ref="C11:K11"/>
  </mergeCells>
  <dataValidations count="1">
    <dataValidation type="whole" allowBlank="1" showInputMessage="1" showErrorMessage="1" sqref="BD92:BG96 BD71:BG85 BD46:BG65" xr:uid="{73ECDB1B-B1CF-416B-B7E7-6D87338B0B12}">
      <formula1>1</formula1>
      <formula2>5</formula2>
    </dataValidation>
  </dataValidations>
  <printOptions horizontalCentered="1"/>
  <pageMargins left="0.39370078740157483" right="0.19685039370078741" top="0.32" bottom="0" header="0" footer="0"/>
  <pageSetup paperSize="9" scale="54" fitToHeight="0" orientation="portrait" r:id="rId1"/>
  <headerFooter alignWithMargins="0">
    <oddFooter>&amp;RPágina &amp;P de &amp;N</oddFooter>
  </headerFooter>
  <rowBreaks count="1" manualBreakCount="1"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F9-3D30-422D-8CD9-9CCDD517CBD5}">
  <sheetPr>
    <tabColor theme="9" tint="-0.249977111117893"/>
    <pageSetUpPr fitToPage="1"/>
  </sheetPr>
  <dimension ref="A1:BT43"/>
  <sheetViews>
    <sheetView showGridLines="0" tabSelected="1" topLeftCell="A20" zoomScale="90" zoomScaleNormal="90" workbookViewId="0">
      <selection activeCell="K38" sqref="K38:S38"/>
    </sheetView>
  </sheetViews>
  <sheetFormatPr defaultColWidth="9.140625" defaultRowHeight="15" x14ac:dyDescent="0.2"/>
  <cols>
    <col min="1" max="1" width="3.140625" style="13" customWidth="1"/>
    <col min="2" max="2" width="1.28515625" style="13" customWidth="1"/>
    <col min="3" max="4" width="2.5703125" style="13" customWidth="1"/>
    <col min="5" max="5" width="3.42578125" style="13" customWidth="1"/>
    <col min="6" max="10" width="2.5703125" style="13" customWidth="1"/>
    <col min="11" max="41" width="3.140625" style="13" customWidth="1"/>
    <col min="42" max="42" width="1" style="13" customWidth="1"/>
    <col min="43" max="55" width="3.140625" style="13" customWidth="1"/>
    <col min="56" max="58" width="3.140625" style="14" customWidth="1"/>
    <col min="59" max="59" width="1" style="13" customWidth="1"/>
    <col min="60" max="60" width="2.7109375" style="13" customWidth="1"/>
    <col min="61" max="16384" width="9.140625" style="13"/>
  </cols>
  <sheetData>
    <row r="1" spans="1:59" x14ac:dyDescent="0.2">
      <c r="U1" s="183" t="str">
        <f>IF(Instruçoes!J2="x","","Consulte previamente as 'Instruções' e assinale a sua leitura'")</f>
        <v>Consulte previamente as 'Instruções' e assinale a sua leitura'</v>
      </c>
    </row>
    <row r="2" spans="1:59" s="15" customFormat="1" ht="7.5" customHeight="1" x14ac:dyDescent="0.2"/>
    <row r="3" spans="1:59" s="15" customFormat="1" ht="45" customHeight="1" x14ac:dyDescent="0.2">
      <c r="L3" s="319" t="s">
        <v>147</v>
      </c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16"/>
      <c r="BA3" s="16"/>
    </row>
    <row r="4" spans="1:59" ht="13.5" customHeight="1" thickBot="1" x14ac:dyDescent="0.25"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</row>
    <row r="5" spans="1:59" ht="13.5" customHeight="1" x14ac:dyDescent="0.2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13.5" customHeight="1" x14ac:dyDescent="0.2">
      <c r="C6" s="335" t="s">
        <v>62</v>
      </c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59" ht="9" customHeight="1" thickBot="1" x14ac:dyDescent="0.25">
      <c r="A7" s="1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20"/>
      <c r="BE7" s="20"/>
      <c r="BF7" s="20"/>
      <c r="BG7" s="15"/>
    </row>
    <row r="8" spans="1:59" ht="4.5" customHeight="1" x14ac:dyDescent="0.2">
      <c r="A8" s="19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3"/>
      <c r="AP8" s="15"/>
      <c r="AQ8" s="21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4"/>
      <c r="BE8" s="24"/>
      <c r="BF8" s="24"/>
      <c r="BG8" s="23"/>
    </row>
    <row r="9" spans="1:59" ht="15" customHeight="1" x14ac:dyDescent="0.2">
      <c r="A9" s="19"/>
      <c r="B9" s="25"/>
      <c r="C9" s="336" t="s">
        <v>63</v>
      </c>
      <c r="D9" s="336"/>
      <c r="E9" s="336"/>
      <c r="F9" s="346" t="str">
        <f>IF('Avaliaçao Desempenho'!F10="","Preencher separador 'Avaliação Desempenho'",'Avaliaçao Desempenho'!F10)</f>
        <v>Preencher separador 'Avaliação Desempenho'</v>
      </c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8"/>
      <c r="AO9" s="26"/>
      <c r="AP9" s="15"/>
      <c r="AQ9" s="27" t="s">
        <v>34</v>
      </c>
      <c r="AR9" s="28"/>
      <c r="AS9" s="29"/>
      <c r="AT9" s="29"/>
      <c r="AU9" s="29"/>
      <c r="AV9" s="29"/>
      <c r="AW9" s="29"/>
      <c r="AX9" s="29"/>
      <c r="AY9" s="332" t="s">
        <v>65</v>
      </c>
      <c r="AZ9" s="332"/>
      <c r="BA9" s="332"/>
      <c r="BB9" s="332"/>
      <c r="BC9" s="332"/>
      <c r="BD9" s="332"/>
      <c r="BE9" s="31"/>
      <c r="BF9" s="32" t="str">
        <f>IF('Avaliaçao Desempenho'!S12="","",'Avaliaçao Desempenho'!S12)</f>
        <v/>
      </c>
      <c r="BG9" s="26"/>
    </row>
    <row r="10" spans="1:59" ht="6" customHeight="1" x14ac:dyDescent="0.2">
      <c r="A10" s="19"/>
      <c r="B10" s="2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6"/>
      <c r="AP10" s="15"/>
      <c r="AQ10" s="25"/>
      <c r="AR10" s="29"/>
      <c r="AS10" s="29"/>
      <c r="AT10" s="29"/>
      <c r="AU10" s="29"/>
      <c r="AV10" s="29"/>
      <c r="AW10" s="29"/>
      <c r="AX10" s="29"/>
      <c r="AY10" s="30"/>
      <c r="AZ10" s="29"/>
      <c r="BA10" s="29"/>
      <c r="BB10" s="29"/>
      <c r="BC10" s="29"/>
      <c r="BD10" s="31"/>
      <c r="BE10" s="31"/>
      <c r="BF10" s="31"/>
      <c r="BG10" s="26"/>
    </row>
    <row r="11" spans="1:59" ht="13.5" customHeight="1" x14ac:dyDescent="0.2">
      <c r="A11" s="19"/>
      <c r="B11" s="25"/>
      <c r="C11" s="336" t="s">
        <v>64</v>
      </c>
      <c r="D11" s="336"/>
      <c r="E11" s="336"/>
      <c r="F11" s="336"/>
      <c r="G11" s="336"/>
      <c r="H11" s="336"/>
      <c r="I11" s="336"/>
      <c r="J11" s="336"/>
      <c r="K11" s="336"/>
      <c r="L11" s="349" t="str">
        <f>IF('Avaliaçao Desempenho'!AN10="","",'Avaliaçao Desempenho'!AN10)</f>
        <v/>
      </c>
      <c r="M11" s="350"/>
      <c r="N11" s="351"/>
      <c r="O11" s="28"/>
      <c r="P11" s="28"/>
      <c r="Q11" s="33"/>
      <c r="R11" s="33"/>
      <c r="S11" s="2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55" t="s">
        <v>42</v>
      </c>
      <c r="AE11" s="355"/>
      <c r="AF11" s="28"/>
      <c r="AG11" s="349" t="str">
        <f>IF('Avaliaçao Desempenho'!AV10="","",'Avaliaçao Desempenho'!AV10)</f>
        <v/>
      </c>
      <c r="AH11" s="350"/>
      <c r="AI11" s="350"/>
      <c r="AJ11" s="350"/>
      <c r="AK11" s="350"/>
      <c r="AL11" s="350"/>
      <c r="AM11" s="350"/>
      <c r="AN11" s="351"/>
      <c r="AO11" s="26"/>
      <c r="AP11" s="15"/>
      <c r="AQ11" s="25"/>
      <c r="AR11" s="28"/>
      <c r="AS11" s="28"/>
      <c r="AT11" s="28"/>
      <c r="AU11" s="28"/>
      <c r="AV11" s="28"/>
      <c r="AW11" s="29"/>
      <c r="AX11" s="28"/>
      <c r="AY11" s="332" t="s">
        <v>36</v>
      </c>
      <c r="AZ11" s="332"/>
      <c r="BA11" s="332"/>
      <c r="BB11" s="332"/>
      <c r="BC11" s="332"/>
      <c r="BD11" s="332"/>
      <c r="BE11" s="31"/>
      <c r="BF11" s="32" t="str">
        <f>IF('Avaliaçao Desempenho'!Z12="","",'Avaliaçao Desempenho'!Z12)</f>
        <v/>
      </c>
      <c r="BG11" s="26"/>
    </row>
    <row r="12" spans="1:59" ht="6" customHeight="1" x14ac:dyDescent="0.2">
      <c r="A12" s="19"/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6"/>
      <c r="AP12" s="15"/>
      <c r="AQ12" s="25"/>
      <c r="AR12" s="29"/>
      <c r="AS12" s="29"/>
      <c r="AT12" s="29"/>
      <c r="AU12" s="29"/>
      <c r="AV12" s="29"/>
      <c r="AW12" s="29"/>
      <c r="AX12" s="29"/>
      <c r="AY12" s="30"/>
      <c r="AZ12" s="29"/>
      <c r="BA12" s="29"/>
      <c r="BB12" s="29"/>
      <c r="BC12" s="29"/>
      <c r="BD12" s="31"/>
      <c r="BE12" s="31"/>
      <c r="BF12" s="31"/>
      <c r="BG12" s="26"/>
    </row>
    <row r="13" spans="1:59" ht="13.5" customHeight="1" x14ac:dyDescent="0.2">
      <c r="A13" s="19"/>
      <c r="B13" s="25"/>
      <c r="C13" s="336" t="s">
        <v>38</v>
      </c>
      <c r="D13" s="336"/>
      <c r="E13" s="336"/>
      <c r="F13" s="30"/>
      <c r="G13" s="332" t="s">
        <v>46</v>
      </c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4"/>
      <c r="V13" s="32" t="str">
        <f>IF('Avaliaçao Desempenho'!R14="","",'Avaliaçao Desempenho'!R14)</f>
        <v/>
      </c>
      <c r="W13" s="29"/>
      <c r="X13" s="29"/>
      <c r="Y13" s="352" t="s">
        <v>40</v>
      </c>
      <c r="Z13" s="352"/>
      <c r="AA13" s="352"/>
      <c r="AB13" s="353"/>
      <c r="AC13" s="32" t="str">
        <f>IF('Avaliaçao Desempenho'!Y14="","",'Avaliaçao Desempenho'!Y14)</f>
        <v/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6"/>
      <c r="AP13" s="15"/>
      <c r="AQ13" s="25"/>
      <c r="AR13" s="29"/>
      <c r="AS13" s="29"/>
      <c r="AT13" s="29"/>
      <c r="AU13" s="29"/>
      <c r="AV13" s="29"/>
      <c r="AW13" s="29"/>
      <c r="AX13" s="29"/>
      <c r="AY13" s="332" t="s">
        <v>151</v>
      </c>
      <c r="AZ13" s="332"/>
      <c r="BA13" s="332"/>
      <c r="BB13" s="332"/>
      <c r="BC13" s="332"/>
      <c r="BD13" s="332"/>
      <c r="BE13" s="31"/>
      <c r="BF13" s="32" t="str">
        <f>IF('Avaliaçao Desempenho'!AK12="","",'Avaliaçao Desempenho'!AK12)</f>
        <v/>
      </c>
      <c r="BG13" s="26"/>
    </row>
    <row r="14" spans="1:59" ht="5.25" customHeight="1" thickBot="1" x14ac:dyDescent="0.25">
      <c r="A14" s="19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15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8"/>
      <c r="BD14" s="39"/>
      <c r="BE14" s="39"/>
      <c r="BF14" s="40"/>
      <c r="BG14" s="37"/>
    </row>
    <row r="15" spans="1:59" ht="18" x14ac:dyDescent="0.25">
      <c r="C15" s="354" t="s">
        <v>150</v>
      </c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59" ht="4.5" customHeight="1" thickBot="1" x14ac:dyDescent="0.25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20"/>
      <c r="BE16" s="20"/>
      <c r="BF16" s="20"/>
      <c r="BG16" s="15"/>
    </row>
    <row r="17" spans="1:59" ht="4.5" customHeight="1" x14ac:dyDescent="0.2">
      <c r="A17" s="19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15"/>
      <c r="AQ17" s="21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4"/>
      <c r="BE17" s="24"/>
      <c r="BF17" s="24"/>
      <c r="BG17" s="23"/>
    </row>
    <row r="18" spans="1:59" ht="15" customHeight="1" x14ac:dyDescent="0.2">
      <c r="A18" s="19"/>
      <c r="B18" s="25"/>
      <c r="C18" s="336" t="s">
        <v>63</v>
      </c>
      <c r="D18" s="336"/>
      <c r="E18" s="336"/>
      <c r="F18" s="346" t="str">
        <f>IF('Avaliaçao Desempenho'!F30="","Preencher separador 'Avaliação Desempenho'",'Avaliaçao Desempenho'!F30)</f>
        <v>Preencher separador 'Avaliação Desempenho'</v>
      </c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8"/>
      <c r="AO18" s="26"/>
      <c r="AP18" s="15"/>
      <c r="AQ18" s="41" t="s">
        <v>67</v>
      </c>
      <c r="AR18" s="28"/>
      <c r="AS18" s="29"/>
      <c r="AT18" s="29"/>
      <c r="AU18" s="29"/>
      <c r="AV18" s="29"/>
      <c r="AW18" s="29"/>
      <c r="AX18" s="29"/>
      <c r="AY18" s="28"/>
      <c r="AZ18" s="28"/>
      <c r="BA18" s="28"/>
      <c r="BB18" s="352" t="s">
        <v>40</v>
      </c>
      <c r="BC18" s="352"/>
      <c r="BD18" s="352"/>
      <c r="BE18" s="42"/>
      <c r="BF18" s="32" t="str">
        <f>IF('Avaliaçao Desempenho'!Q32="","",'Avaliaçao Desempenho'!Q32)</f>
        <v/>
      </c>
      <c r="BG18" s="26"/>
    </row>
    <row r="19" spans="1:59" ht="6" customHeight="1" x14ac:dyDescent="0.2">
      <c r="A19" s="19"/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6"/>
      <c r="AP19" s="15"/>
      <c r="AQ19" s="25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1"/>
      <c r="BE19" s="31"/>
      <c r="BF19" s="31"/>
      <c r="BG19" s="26"/>
    </row>
    <row r="20" spans="1:59" ht="14.25" customHeight="1" x14ac:dyDescent="0.2">
      <c r="A20" s="19"/>
      <c r="B20" s="25"/>
      <c r="C20" s="336" t="s">
        <v>64</v>
      </c>
      <c r="D20" s="336"/>
      <c r="E20" s="336"/>
      <c r="F20" s="336"/>
      <c r="G20" s="336"/>
      <c r="H20" s="336"/>
      <c r="I20" s="336"/>
      <c r="J20" s="336"/>
      <c r="K20" s="336"/>
      <c r="L20" s="349" t="str">
        <f>IF('Avaliaçao Desempenho'!AN30="","",'Avaliaçao Desempenho'!AN30)</f>
        <v/>
      </c>
      <c r="M20" s="350"/>
      <c r="N20" s="351"/>
      <c r="O20" s="28"/>
      <c r="P20" s="28"/>
      <c r="Q20" s="33"/>
      <c r="R20" s="33"/>
      <c r="S20" s="29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55" t="s">
        <v>42</v>
      </c>
      <c r="AE20" s="355"/>
      <c r="AF20" s="28"/>
      <c r="AG20" s="349" t="str">
        <f>IF('Avaliaçao Desempenho'!AV30="","",'Avaliaçao Desempenho'!AV30)</f>
        <v/>
      </c>
      <c r="AH20" s="350"/>
      <c r="AI20" s="350"/>
      <c r="AJ20" s="350"/>
      <c r="AK20" s="350"/>
      <c r="AL20" s="350"/>
      <c r="AM20" s="350"/>
      <c r="AN20" s="351"/>
      <c r="AO20" s="26"/>
      <c r="AP20" s="15"/>
      <c r="AQ20" s="25"/>
      <c r="AR20" s="28"/>
      <c r="AS20" s="332" t="s">
        <v>46</v>
      </c>
      <c r="AT20" s="332"/>
      <c r="AU20" s="332"/>
      <c r="AV20" s="332"/>
      <c r="AW20" s="332"/>
      <c r="AX20" s="332"/>
      <c r="AY20" s="332"/>
      <c r="AZ20" s="332"/>
      <c r="BA20" s="332"/>
      <c r="BB20" s="332"/>
      <c r="BC20" s="332"/>
      <c r="BD20" s="332"/>
      <c r="BE20" s="30"/>
      <c r="BF20" s="32" t="str">
        <f>IF('Avaliaçao Desempenho'!AK32="","",'Avaliaçao Desempenho'!AK32)</f>
        <v/>
      </c>
      <c r="BG20" s="26"/>
    </row>
    <row r="21" spans="1:59" ht="6" customHeight="1" x14ac:dyDescent="0.2"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44"/>
      <c r="AQ21" s="43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42"/>
      <c r="BE21" s="42"/>
      <c r="BF21" s="42"/>
      <c r="BG21" s="44"/>
    </row>
    <row r="22" spans="1:59" ht="12.75" customHeight="1" x14ac:dyDescent="0.2"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44"/>
      <c r="AQ22" s="43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44"/>
    </row>
    <row r="23" spans="1:59" ht="3.75" customHeight="1" thickBot="1" x14ac:dyDescent="0.25">
      <c r="B23" s="4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46"/>
      <c r="AQ23" s="4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47"/>
      <c r="BE23" s="47"/>
      <c r="BF23" s="47"/>
      <c r="BG23" s="46"/>
    </row>
    <row r="24" spans="1:59" ht="4.5" customHeight="1" x14ac:dyDescent="0.2"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42"/>
      <c r="BE24" s="42"/>
      <c r="BF24" s="42"/>
      <c r="BG24" s="28"/>
    </row>
    <row r="25" spans="1:59" ht="9" customHeight="1" thickBot="1" x14ac:dyDescent="0.25"/>
    <row r="26" spans="1:59" ht="4.5" customHeight="1" x14ac:dyDescent="0.2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15.75" x14ac:dyDescent="0.2">
      <c r="B27" s="43"/>
      <c r="C27" s="386" t="s">
        <v>69</v>
      </c>
      <c r="D27" s="386"/>
      <c r="E27" s="386"/>
      <c r="F27" s="386"/>
      <c r="G27" s="386"/>
      <c r="H27" s="386"/>
      <c r="I27" s="386"/>
      <c r="J27" s="386"/>
      <c r="K27" s="386"/>
      <c r="L27" s="386"/>
      <c r="M27" s="28"/>
      <c r="N27" s="28"/>
      <c r="O27" s="28"/>
      <c r="P27" s="28"/>
      <c r="Q27" s="28"/>
      <c r="R27" s="28"/>
      <c r="S27" s="28"/>
      <c r="T27" s="337" t="s">
        <v>70</v>
      </c>
      <c r="U27" s="337"/>
      <c r="V27" s="338" t="str">
        <f>IF('Avaliaçao Desempenho'!L38="","",'Avaliaçao Desempenho'!L38)</f>
        <v/>
      </c>
      <c r="W27" s="338"/>
      <c r="X27" s="51" t="s">
        <v>47</v>
      </c>
      <c r="Y27" s="338" t="str">
        <f>IF('Avaliaçao Desempenho'!O38="","",'Avaliaçao Desempenho'!O38)</f>
        <v/>
      </c>
      <c r="Z27" s="338"/>
      <c r="AA27" s="51" t="s">
        <v>47</v>
      </c>
      <c r="AB27" s="339" t="str">
        <f>IF('Avaliaçao Desempenho'!R38="","",'Avaliaçao Desempenho'!R38)</f>
        <v/>
      </c>
      <c r="AC27" s="340"/>
      <c r="AD27" s="341"/>
      <c r="AE27" s="342" t="s">
        <v>48</v>
      </c>
      <c r="AF27" s="337"/>
      <c r="AG27" s="343"/>
      <c r="AH27" s="344" t="str">
        <f>IF('Avaliaçao Desempenho'!Y38="","",'Avaliaçao Desempenho'!Y38)</f>
        <v/>
      </c>
      <c r="AI27" s="345"/>
      <c r="AJ27" s="51" t="s">
        <v>47</v>
      </c>
      <c r="AK27" s="344" t="str">
        <f>IF('Avaliaçao Desempenho'!AB38="","",'Avaliaçao Desempenho'!AB38)</f>
        <v/>
      </c>
      <c r="AL27" s="345"/>
      <c r="AM27" s="51" t="s">
        <v>47</v>
      </c>
      <c r="AN27" s="339" t="str">
        <f>IF('Avaliaçao Desempenho'!AE38="","",'Avaliaçao Desempenho'!AE38)</f>
        <v/>
      </c>
      <c r="AO27" s="340"/>
      <c r="AP27" s="340"/>
      <c r="AQ27" s="341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44"/>
    </row>
    <row r="28" spans="1:59" ht="4.5" customHeight="1" thickBot="1" x14ac:dyDescent="0.25">
      <c r="B28" s="4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46"/>
    </row>
    <row r="29" spans="1:59" ht="9" customHeight="1" thickBot="1" x14ac:dyDescent="0.25"/>
    <row r="30" spans="1:59" ht="4.5" customHeight="1" x14ac:dyDescent="0.2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105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52"/>
      <c r="BE30" s="52"/>
      <c r="BF30" s="52"/>
      <c r="BG30" s="50"/>
    </row>
    <row r="31" spans="1:59" ht="20.25" x14ac:dyDescent="0.2">
      <c r="B31" s="43"/>
      <c r="C31" s="382" t="s">
        <v>164</v>
      </c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382"/>
      <c r="BF31" s="382"/>
      <c r="BG31" s="44"/>
    </row>
    <row r="32" spans="1:59" ht="4.5" customHeight="1" thickBot="1" x14ac:dyDescent="0.25">
      <c r="B32" s="4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47"/>
      <c r="BE32" s="47"/>
      <c r="BF32" s="47"/>
      <c r="BG32" s="46"/>
    </row>
    <row r="33" spans="2:72" ht="12" customHeight="1" thickBot="1" x14ac:dyDescent="0.25"/>
    <row r="34" spans="2:72" ht="30" customHeight="1" thickBot="1" x14ac:dyDescent="0.25">
      <c r="K34" s="462" t="str">
        <f>IF('Avaliaçao Desempenho'!M54&lt;&gt;"X"," ","Parâmetro Científico")</f>
        <v xml:space="preserve"> </v>
      </c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1"/>
      <c r="AC34" s="459" t="str">
        <f>IF('Avaliaçao Desempenho'!M54&lt;&gt;"X"," ","Parâmetro Pedagógico")</f>
        <v xml:space="preserve"> </v>
      </c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1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2:72" ht="60" customHeight="1" x14ac:dyDescent="0.2">
      <c r="K35" s="472" t="str">
        <f>IF(OR('Avaliaçao Desempenho'!$M$42="x",'Avaliaçao Desempenho'!$M$54="x"),Calculo!B26,"")</f>
        <v/>
      </c>
      <c r="L35" s="463"/>
      <c r="M35" s="463"/>
      <c r="N35" s="463"/>
      <c r="O35" s="463"/>
      <c r="P35" s="463"/>
      <c r="Q35" s="463"/>
      <c r="R35" s="463"/>
      <c r="S35" s="463"/>
      <c r="T35" s="463" t="str">
        <f>IF(OR('Avaliaçao Desempenho'!$M$42="x",'Avaliaçao Desempenho'!$M$54="x"),Calculo!B27,"")</f>
        <v/>
      </c>
      <c r="U35" s="463"/>
      <c r="V35" s="463"/>
      <c r="W35" s="463"/>
      <c r="X35" s="463"/>
      <c r="Y35" s="463"/>
      <c r="Z35" s="463"/>
      <c r="AA35" s="463"/>
      <c r="AB35" s="464"/>
      <c r="AC35" s="470" t="str">
        <f>IF(OR('Avaliaçao Desempenho'!$M$42="x",'Avaliaçao Desempenho'!$M$54="x"),Calculo!B28,"")</f>
        <v/>
      </c>
      <c r="AD35" s="463"/>
      <c r="AE35" s="463"/>
      <c r="AF35" s="463"/>
      <c r="AG35" s="463"/>
      <c r="AH35" s="463"/>
      <c r="AI35" s="463"/>
      <c r="AJ35" s="463"/>
      <c r="AK35" s="463"/>
      <c r="AL35" s="463" t="str">
        <f>IF(OR('Avaliaçao Desempenho'!$M$42="x",'Avaliaçao Desempenho'!$M$54="x"),Calculo!B29,"")</f>
        <v/>
      </c>
      <c r="AM35" s="463"/>
      <c r="AN35" s="463"/>
      <c r="AO35" s="463"/>
      <c r="AP35" s="463"/>
      <c r="AQ35" s="463"/>
      <c r="AR35" s="463"/>
      <c r="AS35" s="463"/>
      <c r="AT35" s="463"/>
      <c r="AU35" s="463"/>
      <c r="AV35" s="464"/>
      <c r="AW35" s="407" t="str">
        <f>IF(OR('Avaliaçao Desempenho'!$M$42="x",'Avaliaçao Desempenho'!$M$54="x"),"Classificação Final","")</f>
        <v/>
      </c>
      <c r="AX35" s="408"/>
      <c r="AY35" s="408"/>
      <c r="AZ35" s="408"/>
      <c r="BA35" s="408"/>
      <c r="BB35" s="408"/>
      <c r="BC35" s="408"/>
      <c r="BD35" s="408"/>
      <c r="BE35" s="408"/>
      <c r="BF35" s="409"/>
      <c r="BG35" s="54"/>
    </row>
    <row r="36" spans="2:72" ht="18.75" customHeight="1" thickBot="1" x14ac:dyDescent="0.25">
      <c r="K36" s="473" t="str">
        <f>IF('Avaliaçao Desempenho'!M54&lt;&gt;"X"," ",40%)</f>
        <v xml:space="preserve"> </v>
      </c>
      <c r="L36" s="465"/>
      <c r="M36" s="465"/>
      <c r="N36" s="465"/>
      <c r="O36" s="465"/>
      <c r="P36" s="465"/>
      <c r="Q36" s="465"/>
      <c r="R36" s="465"/>
      <c r="S36" s="465"/>
      <c r="T36" s="465" t="str">
        <f>IF('Avaliaçao Desempenho'!M54&lt;&gt;"X"," ",10%)</f>
        <v xml:space="preserve"> </v>
      </c>
      <c r="U36" s="465"/>
      <c r="V36" s="465"/>
      <c r="W36" s="465"/>
      <c r="X36" s="465"/>
      <c r="Y36" s="465"/>
      <c r="Z36" s="465"/>
      <c r="AA36" s="465"/>
      <c r="AB36" s="466"/>
      <c r="AC36" s="471" t="str">
        <f>IF('Avaliaçao Desempenho'!M54&lt;&gt;"X"," ",40%)</f>
        <v xml:space="preserve"> </v>
      </c>
      <c r="AD36" s="465"/>
      <c r="AE36" s="465"/>
      <c r="AF36" s="465"/>
      <c r="AG36" s="465"/>
      <c r="AH36" s="465"/>
      <c r="AI36" s="465"/>
      <c r="AJ36" s="465"/>
      <c r="AK36" s="465"/>
      <c r="AL36" s="465" t="str">
        <f>IF('Avaliaçao Desempenho'!M54&lt;&gt;"X"," ",10%)</f>
        <v xml:space="preserve"> </v>
      </c>
      <c r="AM36" s="465"/>
      <c r="AN36" s="465"/>
      <c r="AO36" s="465"/>
      <c r="AP36" s="465"/>
      <c r="AQ36" s="465"/>
      <c r="AR36" s="465"/>
      <c r="AS36" s="465"/>
      <c r="AT36" s="465"/>
      <c r="AU36" s="465"/>
      <c r="AV36" s="466"/>
      <c r="AW36" s="413"/>
      <c r="AX36" s="414"/>
      <c r="AY36" s="414"/>
      <c r="AZ36" s="414"/>
      <c r="BA36" s="414"/>
      <c r="BB36" s="414"/>
      <c r="BC36" s="414"/>
      <c r="BD36" s="414"/>
      <c r="BE36" s="414"/>
      <c r="BF36" s="415"/>
      <c r="BI36" s="55"/>
    </row>
    <row r="37" spans="2:72" ht="6" customHeight="1" thickBot="1" x14ac:dyDescent="0.25"/>
    <row r="38" spans="2:72" ht="26.25" customHeight="1" thickBot="1" x14ac:dyDescent="0.25">
      <c r="B38" s="467" t="s">
        <v>176</v>
      </c>
      <c r="C38" s="468"/>
      <c r="D38" s="468"/>
      <c r="E38" s="468"/>
      <c r="F38" s="468"/>
      <c r="G38" s="468"/>
      <c r="H38" s="468"/>
      <c r="I38" s="469"/>
      <c r="K38" s="518"/>
      <c r="L38" s="519"/>
      <c r="M38" s="519"/>
      <c r="N38" s="519"/>
      <c r="O38" s="519"/>
      <c r="P38" s="519"/>
      <c r="Q38" s="519"/>
      <c r="R38" s="519"/>
      <c r="S38" s="520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  <c r="AL38" s="521"/>
      <c r="AM38" s="521"/>
      <c r="AN38" s="521"/>
      <c r="AO38" s="521"/>
      <c r="AP38" s="521"/>
      <c r="AQ38" s="521"/>
      <c r="AR38" s="521"/>
      <c r="AS38" s="521"/>
      <c r="AT38" s="521"/>
      <c r="AU38" s="521"/>
      <c r="AV38" s="522"/>
      <c r="AW38" s="456" t="str">
        <f>IF(OR('Avaliaçao Desempenho'!$M$42="x",'Avaliaçao Desempenho'!$M$54="x"),Calculo!E26,"")</f>
        <v/>
      </c>
      <c r="AX38" s="457"/>
      <c r="AY38" s="457"/>
      <c r="AZ38" s="457"/>
      <c r="BA38" s="457"/>
      <c r="BB38" s="457"/>
      <c r="BC38" s="457"/>
      <c r="BD38" s="457"/>
      <c r="BE38" s="457"/>
      <c r="BF38" s="458"/>
    </row>
    <row r="39" spans="2:72" ht="12" customHeight="1" x14ac:dyDescent="0.2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8"/>
      <c r="AR39" s="59"/>
      <c r="AS39" s="59"/>
      <c r="AT39" s="59"/>
      <c r="AU39" s="59"/>
      <c r="BC39" s="14"/>
      <c r="BF39" s="13"/>
      <c r="BR39" s="14"/>
      <c r="BS39" s="14"/>
      <c r="BT39" s="14"/>
    </row>
    <row r="41" spans="2:72" ht="18" customHeight="1" x14ac:dyDescent="0.2">
      <c r="K41" s="452" t="s">
        <v>157</v>
      </c>
      <c r="L41" s="452"/>
      <c r="M41" s="452"/>
      <c r="N41" s="452"/>
      <c r="O41" s="452"/>
      <c r="P41" s="452"/>
      <c r="Q41" s="452"/>
      <c r="R41" s="452"/>
      <c r="S41" s="450" t="str">
        <f>IF(K35="","",
IF(AND(K38&lt;&gt;"",T38&lt;&gt;"",AC38&lt;&gt;"",AL38&lt;&gt;""),"SIM",""))</f>
        <v/>
      </c>
      <c r="T41" s="450"/>
      <c r="U41" s="453" t="str">
        <f>IF(K35="","",
IF(OR(K38="",T38="",AC38="",AL38=""),"NÃO",""))</f>
        <v/>
      </c>
      <c r="V41" s="453"/>
      <c r="W41" s="455" t="str">
        <f>IF(K35="","Assinalar 'Avaliação Externa' ou 'Observação de aulas'  no separador 'Avaliação Desempenho'",
IF(OR(K38="",T38=""),"Falta preencher indicador do Parâmetro Cientifico",
IF(OR(AC38="",AL38=""),"Falta preencher indicador do Parâmetro Pedagógico","")))</f>
        <v>Assinalar 'Avaliação Externa' ou 'Observação de aulas'  no separador 'Avaliação Desempenho'</v>
      </c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</row>
    <row r="43" spans="2:72" x14ac:dyDescent="0.2">
      <c r="X43" s="61"/>
      <c r="AP43" s="62"/>
    </row>
  </sheetData>
  <sheetProtection algorithmName="SHA-512" hashValue="IHpjme9GWmiBJ8htI+H5JJKDvVRANcn/IKSsqgQAgftYQUbAb2q3E4ehWrHBsWJRCzRAk0EfsNZWZM1A2dYU6Q==" saltValue="GSu6a0AHnl1LdPlIUwi2ug==" spinCount="100000" sheet="1" objects="1" scenarios="1"/>
  <mergeCells count="55">
    <mergeCell ref="AD20:AE20"/>
    <mergeCell ref="BB18:BD18"/>
    <mergeCell ref="L20:N20"/>
    <mergeCell ref="F18:AN18"/>
    <mergeCell ref="AG20:AN20"/>
    <mergeCell ref="C20:K20"/>
    <mergeCell ref="AS20:BD20"/>
    <mergeCell ref="C31:BF31"/>
    <mergeCell ref="C27:L27"/>
    <mergeCell ref="T27:U27"/>
    <mergeCell ref="V27:W27"/>
    <mergeCell ref="Y27:Z27"/>
    <mergeCell ref="AB27:AD27"/>
    <mergeCell ref="AE27:AG27"/>
    <mergeCell ref="AH27:AI27"/>
    <mergeCell ref="AK27:AL27"/>
    <mergeCell ref="AN27:AQ27"/>
    <mergeCell ref="AW35:BF36"/>
    <mergeCell ref="B38:I38"/>
    <mergeCell ref="AC35:AK35"/>
    <mergeCell ref="AC36:AK36"/>
    <mergeCell ref="AC38:AK38"/>
    <mergeCell ref="K35:S35"/>
    <mergeCell ref="K36:S36"/>
    <mergeCell ref="L3:AY3"/>
    <mergeCell ref="B4:BG4"/>
    <mergeCell ref="C6:R6"/>
    <mergeCell ref="C9:E9"/>
    <mergeCell ref="C13:E13"/>
    <mergeCell ref="G13:T13"/>
    <mergeCell ref="Y13:AB13"/>
    <mergeCell ref="AD11:AE11"/>
    <mergeCell ref="AG11:AN11"/>
    <mergeCell ref="F9:AN9"/>
    <mergeCell ref="C11:K11"/>
    <mergeCell ref="L11:N11"/>
    <mergeCell ref="AY9:BD9"/>
    <mergeCell ref="AY11:BD11"/>
    <mergeCell ref="AY13:BD13"/>
    <mergeCell ref="W41:BD41"/>
    <mergeCell ref="K38:S38"/>
    <mergeCell ref="AW38:BF38"/>
    <mergeCell ref="C15:R15"/>
    <mergeCell ref="C18:E18"/>
    <mergeCell ref="K41:R41"/>
    <mergeCell ref="S41:T41"/>
    <mergeCell ref="U41:V41"/>
    <mergeCell ref="AC34:AV34"/>
    <mergeCell ref="K34:AB34"/>
    <mergeCell ref="T35:AB35"/>
    <mergeCell ref="T36:AB36"/>
    <mergeCell ref="T38:AB38"/>
    <mergeCell ref="AL35:AV35"/>
    <mergeCell ref="AL38:AV38"/>
    <mergeCell ref="AL36:AV36"/>
  </mergeCells>
  <printOptions horizontalCentered="1"/>
  <pageMargins left="0" right="0" top="0.39370078740157483" bottom="0.39370078740157483" header="0" footer="0.39370078740157483"/>
  <pageSetup paperSize="9" scale="61" fitToHeight="0" orientation="portrait" r:id="rId1"/>
  <headerFooter alignWithMargins="0"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3355-4C6D-4E76-AAC8-C51395D511F2}">
  <sheetPr>
    <tabColor rgb="FFFFFF00"/>
  </sheetPr>
  <dimension ref="A3:K34"/>
  <sheetViews>
    <sheetView topLeftCell="A21" zoomScaleNormal="100" workbookViewId="0">
      <selection activeCell="E26" sqref="E26:E29"/>
    </sheetView>
  </sheetViews>
  <sheetFormatPr defaultRowHeight="12.75" x14ac:dyDescent="0.2"/>
  <cols>
    <col min="1" max="1" width="13.5703125" style="142" customWidth="1"/>
    <col min="2" max="2" width="37" style="142" customWidth="1"/>
    <col min="3" max="3" width="9.42578125" style="142" customWidth="1"/>
    <col min="4" max="4" width="7.85546875" style="142" customWidth="1"/>
    <col min="5" max="5" width="8.28515625" style="142" customWidth="1"/>
    <col min="6" max="6" width="7.85546875" style="142" customWidth="1"/>
    <col min="7" max="7" width="8.7109375" style="142" customWidth="1"/>
    <col min="8" max="8" width="7" style="142" customWidth="1"/>
    <col min="9" max="9" width="8.42578125" style="142" customWidth="1"/>
    <col min="10" max="10" width="8.140625" style="142" customWidth="1"/>
    <col min="11" max="11" width="8.28515625" style="142" customWidth="1"/>
    <col min="12" max="12" width="8.5703125" style="142" customWidth="1"/>
    <col min="13" max="13" width="9.5703125" style="142" customWidth="1"/>
    <col min="14" max="16384" width="9.140625" style="142"/>
  </cols>
  <sheetData>
    <row r="3" spans="1:9" ht="45" x14ac:dyDescent="0.2">
      <c r="A3" s="138"/>
      <c r="B3" s="138"/>
      <c r="C3" s="138"/>
      <c r="D3" s="138"/>
      <c r="E3" s="138"/>
      <c r="F3" s="138"/>
      <c r="G3" s="139" t="s">
        <v>127</v>
      </c>
      <c r="H3" s="140" t="s">
        <v>126</v>
      </c>
      <c r="I3" s="141" t="s">
        <v>128</v>
      </c>
    </row>
    <row r="4" spans="1:9" ht="16.5" customHeight="1" x14ac:dyDescent="0.2">
      <c r="B4" s="481" t="s">
        <v>10</v>
      </c>
      <c r="C4" s="481" t="s">
        <v>124</v>
      </c>
      <c r="D4" s="481"/>
      <c r="E4" s="481"/>
      <c r="F4" s="481"/>
      <c r="G4" s="143">
        <v>0.3</v>
      </c>
      <c r="H4" s="144">
        <v>1</v>
      </c>
      <c r="I4" s="480">
        <v>0.6</v>
      </c>
    </row>
    <row r="5" spans="1:9" ht="20.25" customHeight="1" x14ac:dyDescent="0.2">
      <c r="B5" s="481"/>
      <c r="C5" s="490" t="s">
        <v>125</v>
      </c>
      <c r="D5" s="488" t="s">
        <v>129</v>
      </c>
      <c r="E5" s="147" t="s">
        <v>131</v>
      </c>
      <c r="F5" s="148">
        <v>0.4</v>
      </c>
      <c r="G5" s="492">
        <v>0.7</v>
      </c>
      <c r="H5" s="149"/>
      <c r="I5" s="480"/>
    </row>
    <row r="6" spans="1:9" ht="20.25" customHeight="1" x14ac:dyDescent="0.2">
      <c r="B6" s="481"/>
      <c r="C6" s="490"/>
      <c r="D6" s="488"/>
      <c r="E6" s="150" t="s">
        <v>132</v>
      </c>
      <c r="F6" s="148">
        <v>0.1</v>
      </c>
      <c r="G6" s="492"/>
      <c r="H6" s="149"/>
      <c r="I6" s="480"/>
    </row>
    <row r="7" spans="1:9" ht="20.25" customHeight="1" x14ac:dyDescent="0.2">
      <c r="B7" s="481"/>
      <c r="C7" s="490"/>
      <c r="D7" s="488" t="s">
        <v>130</v>
      </c>
      <c r="E7" s="147" t="s">
        <v>133</v>
      </c>
      <c r="F7" s="148">
        <v>0.4</v>
      </c>
      <c r="G7" s="492"/>
      <c r="H7" s="149"/>
      <c r="I7" s="480"/>
    </row>
    <row r="8" spans="1:9" ht="20.25" customHeight="1" x14ac:dyDescent="0.2">
      <c r="B8" s="498"/>
      <c r="C8" s="491"/>
      <c r="D8" s="489"/>
      <c r="E8" s="151" t="s">
        <v>134</v>
      </c>
      <c r="F8" s="152">
        <v>0.1</v>
      </c>
      <c r="G8" s="493"/>
      <c r="H8" s="153"/>
      <c r="I8" s="480"/>
    </row>
    <row r="9" spans="1:9" ht="12.75" customHeight="1" x14ac:dyDescent="0.2">
      <c r="B9" s="481" t="s">
        <v>9</v>
      </c>
      <c r="C9" s="481"/>
      <c r="D9" s="481"/>
      <c r="E9" s="481"/>
      <c r="F9" s="481"/>
      <c r="G9" s="481"/>
      <c r="H9" s="481"/>
      <c r="I9" s="145">
        <v>0.2</v>
      </c>
    </row>
    <row r="10" spans="1:9" ht="12.75" customHeight="1" x14ac:dyDescent="0.2">
      <c r="B10" s="481" t="s">
        <v>8</v>
      </c>
      <c r="C10" s="481"/>
      <c r="D10" s="481"/>
      <c r="E10" s="481"/>
      <c r="F10" s="481"/>
      <c r="G10" s="481"/>
      <c r="H10" s="481"/>
      <c r="I10" s="145">
        <v>0.2</v>
      </c>
    </row>
    <row r="13" spans="1:9" x14ac:dyDescent="0.2">
      <c r="B13" s="154" t="s">
        <v>135</v>
      </c>
      <c r="C13" s="56" t="s">
        <v>136</v>
      </c>
      <c r="D13" s="155">
        <v>9</v>
      </c>
      <c r="E13" s="155" t="s">
        <v>48</v>
      </c>
      <c r="F13" s="155">
        <v>10</v>
      </c>
      <c r="G13" s="156">
        <f>ROUND(D13/2,3)</f>
        <v>4.5</v>
      </c>
      <c r="H13" s="155" t="s">
        <v>48</v>
      </c>
      <c r="I13" s="155">
        <f>ROUND(F13/2,3)</f>
        <v>5</v>
      </c>
    </row>
    <row r="14" spans="1:9" x14ac:dyDescent="0.2">
      <c r="B14" s="154" t="s">
        <v>137</v>
      </c>
      <c r="C14" s="56" t="s">
        <v>138</v>
      </c>
      <c r="D14" s="155">
        <v>8</v>
      </c>
      <c r="E14" s="155" t="s">
        <v>48</v>
      </c>
      <c r="F14" s="155">
        <v>8.9990000000000006</v>
      </c>
      <c r="G14" s="156">
        <f>ROUND(D14/2,3)</f>
        <v>4</v>
      </c>
      <c r="H14" s="155" t="s">
        <v>48</v>
      </c>
      <c r="I14" s="155">
        <f>G13-0.001</f>
        <v>4.4989999999999997</v>
      </c>
    </row>
    <row r="15" spans="1:9" x14ac:dyDescent="0.2">
      <c r="B15" s="154" t="s">
        <v>139</v>
      </c>
      <c r="C15" s="56" t="s">
        <v>140</v>
      </c>
      <c r="D15" s="155">
        <v>6.5</v>
      </c>
      <c r="E15" s="155" t="s">
        <v>48</v>
      </c>
      <c r="F15" s="155">
        <v>7.9989999999999997</v>
      </c>
      <c r="G15" s="156">
        <f>ROUND(D15/2,3)</f>
        <v>3.25</v>
      </c>
      <c r="H15" s="155" t="s">
        <v>48</v>
      </c>
      <c r="I15" s="155">
        <f>G14-0.001</f>
        <v>3.9990000000000001</v>
      </c>
    </row>
    <row r="16" spans="1:9" x14ac:dyDescent="0.2">
      <c r="B16" s="154" t="s">
        <v>141</v>
      </c>
      <c r="C16" s="56" t="s">
        <v>142</v>
      </c>
      <c r="D16" s="155">
        <v>5</v>
      </c>
      <c r="E16" s="155" t="s">
        <v>48</v>
      </c>
      <c r="F16" s="155">
        <v>6.4989999999999997</v>
      </c>
      <c r="G16" s="156">
        <f>ROUND(D16/2,3)</f>
        <v>2.5</v>
      </c>
      <c r="H16" s="155" t="s">
        <v>48</v>
      </c>
      <c r="I16" s="155">
        <f>G15-0.001</f>
        <v>3.2490000000000001</v>
      </c>
    </row>
    <row r="17" spans="1:11" x14ac:dyDescent="0.2">
      <c r="B17" s="154" t="s">
        <v>143</v>
      </c>
      <c r="C17" s="56" t="s">
        <v>144</v>
      </c>
      <c r="D17" s="157">
        <v>0</v>
      </c>
      <c r="E17" s="155" t="s">
        <v>48</v>
      </c>
      <c r="F17" s="155">
        <v>4.9989999999999997</v>
      </c>
      <c r="G17" s="156">
        <f>ROUND(D17/2,3)</f>
        <v>0</v>
      </c>
      <c r="H17" s="155" t="s">
        <v>48</v>
      </c>
      <c r="I17" s="155">
        <f>G16-0.001</f>
        <v>2.4990000000000001</v>
      </c>
    </row>
    <row r="20" spans="1:11" ht="22.5" customHeight="1" x14ac:dyDescent="0.2">
      <c r="D20" s="497" t="s">
        <v>127</v>
      </c>
      <c r="E20" s="499"/>
      <c r="F20" s="499"/>
      <c r="G20" s="500"/>
      <c r="H20" s="494" t="s">
        <v>126</v>
      </c>
      <c r="I20" s="495"/>
      <c r="J20" s="495"/>
      <c r="K20" s="159"/>
    </row>
    <row r="21" spans="1:11" ht="24" customHeight="1" x14ac:dyDescent="0.2">
      <c r="C21" s="160" t="s">
        <v>28</v>
      </c>
      <c r="D21" s="146" t="s">
        <v>153</v>
      </c>
      <c r="E21" s="161" t="s">
        <v>146</v>
      </c>
      <c r="F21" s="496" t="s">
        <v>154</v>
      </c>
      <c r="G21" s="497"/>
      <c r="H21" s="146" t="s">
        <v>153</v>
      </c>
      <c r="I21" s="161" t="s">
        <v>146</v>
      </c>
      <c r="J21" s="158" t="s">
        <v>154</v>
      </c>
      <c r="K21" s="162" t="s">
        <v>155</v>
      </c>
    </row>
    <row r="22" spans="1:11" ht="23.25" customHeight="1" x14ac:dyDescent="0.2">
      <c r="A22" s="489" t="s">
        <v>10</v>
      </c>
      <c r="B22" s="163" t="str">
        <f>'Avaliação Interna'!K35</f>
        <v>A1. Preparação da atividade letiva</v>
      </c>
      <c r="C22" s="164">
        <f>'Avaliação Interna'!BD46</f>
        <v>0</v>
      </c>
      <c r="D22" s="165">
        <f>C22*2</f>
        <v>0</v>
      </c>
      <c r="E22" s="504">
        <f>ROUND(AVERAGE(D22:D25),3)</f>
        <v>0</v>
      </c>
      <c r="F22" s="516">
        <f>ROUND(E22*G4,3)</f>
        <v>0</v>
      </c>
      <c r="G22" s="515">
        <f>ROUND((F22+F26)*I4,3)</f>
        <v>0</v>
      </c>
      <c r="H22" s="167">
        <f>C22*2</f>
        <v>0</v>
      </c>
      <c r="I22" s="511">
        <f>ROUND(AVERAGE(H22:H25),3)</f>
        <v>0</v>
      </c>
      <c r="J22" s="485">
        <f>ROUND(I22*I4,3)</f>
        <v>0</v>
      </c>
      <c r="K22" s="474"/>
    </row>
    <row r="23" spans="1:11" ht="23.25" customHeight="1" x14ac:dyDescent="0.2">
      <c r="A23" s="502"/>
      <c r="B23" s="163" t="str">
        <f>'Avaliação Interna'!P35</f>
        <v>A2. Desenvolvimento  da atividade letiva</v>
      </c>
      <c r="C23" s="164">
        <f>'Avaliação Interna'!BD51</f>
        <v>0</v>
      </c>
      <c r="D23" s="165">
        <f t="shared" ref="D23:D33" si="0">C23*2</f>
        <v>0</v>
      </c>
      <c r="E23" s="504"/>
      <c r="F23" s="514"/>
      <c r="G23" s="515"/>
      <c r="H23" s="167">
        <f t="shared" ref="H23:H25" si="1">C23*2</f>
        <v>0</v>
      </c>
      <c r="I23" s="512"/>
      <c r="J23" s="486"/>
      <c r="K23" s="475"/>
    </row>
    <row r="24" spans="1:11" ht="23.25" customHeight="1" x14ac:dyDescent="0.2">
      <c r="A24" s="502"/>
      <c r="B24" s="163" t="str">
        <f>'Avaliação Interna'!V35</f>
        <v>A3. Avaliação das aprendizagens dos alunos
(coavaliação)</v>
      </c>
      <c r="C24" s="164">
        <f>'Avaliação Interna'!BD56</f>
        <v>0</v>
      </c>
      <c r="D24" s="165">
        <f t="shared" si="0"/>
        <v>0</v>
      </c>
      <c r="E24" s="504"/>
      <c r="F24" s="514"/>
      <c r="G24" s="515"/>
      <c r="H24" s="167">
        <f t="shared" si="1"/>
        <v>0</v>
      </c>
      <c r="I24" s="512"/>
      <c r="J24" s="486"/>
      <c r="K24" s="475"/>
    </row>
    <row r="25" spans="1:11" ht="23.25" customHeight="1" x14ac:dyDescent="0.2">
      <c r="A25" s="502"/>
      <c r="B25" s="163" t="str">
        <f>'Avaliação Interna'!AB35</f>
        <v>A4. Reflexão sobre os resultados escolares</v>
      </c>
      <c r="C25" s="164">
        <f>'Avaliação Interna'!BD61</f>
        <v>0</v>
      </c>
      <c r="D25" s="165">
        <f t="shared" si="0"/>
        <v>0</v>
      </c>
      <c r="E25" s="504"/>
      <c r="F25" s="514"/>
      <c r="G25" s="515"/>
      <c r="H25" s="167">
        <f t="shared" si="1"/>
        <v>0</v>
      </c>
      <c r="I25" s="513"/>
      <c r="J25" s="487"/>
      <c r="K25" s="476"/>
    </row>
    <row r="26" spans="1:11" ht="16.5" customHeight="1" x14ac:dyDescent="0.2">
      <c r="A26" s="502"/>
      <c r="B26" s="169" t="s">
        <v>21</v>
      </c>
      <c r="C26" s="170"/>
      <c r="D26" s="171">
        <f>'Avaliação Externa'!K38</f>
        <v>0</v>
      </c>
      <c r="E26" s="482">
        <f>ROUND(D26*F5+D27*F6+D28*F7+D29*F8,3)</f>
        <v>0</v>
      </c>
      <c r="F26" s="514">
        <f>ROUND(E26*G5,3)</f>
        <v>0</v>
      </c>
      <c r="G26" s="515"/>
      <c r="H26" s="172"/>
      <c r="J26" s="173"/>
      <c r="K26" s="174"/>
    </row>
    <row r="27" spans="1:11" ht="16.5" customHeight="1" x14ac:dyDescent="0.2">
      <c r="A27" s="502"/>
      <c r="B27" s="169" t="s">
        <v>22</v>
      </c>
      <c r="C27" s="170"/>
      <c r="D27" s="171">
        <f>'Avaliação Externa'!T38</f>
        <v>0</v>
      </c>
      <c r="E27" s="483"/>
      <c r="F27" s="514"/>
      <c r="G27" s="515"/>
      <c r="H27" s="172"/>
      <c r="J27" s="173"/>
      <c r="K27" s="174"/>
    </row>
    <row r="28" spans="1:11" ht="16.5" customHeight="1" x14ac:dyDescent="0.2">
      <c r="A28" s="502"/>
      <c r="B28" s="169" t="s">
        <v>23</v>
      </c>
      <c r="C28" s="170"/>
      <c r="D28" s="171">
        <f>'Avaliação Externa'!AC38</f>
        <v>0</v>
      </c>
      <c r="E28" s="483"/>
      <c r="F28" s="514"/>
      <c r="G28" s="515"/>
      <c r="H28" s="172"/>
      <c r="J28" s="173"/>
      <c r="K28" s="174"/>
    </row>
    <row r="29" spans="1:11" ht="16.5" customHeight="1" x14ac:dyDescent="0.2">
      <c r="A29" s="503"/>
      <c r="B29" s="169" t="s">
        <v>24</v>
      </c>
      <c r="C29" s="170"/>
      <c r="D29" s="171">
        <f>'Avaliação Externa'!AL38</f>
        <v>0</v>
      </c>
      <c r="E29" s="484"/>
      <c r="F29" s="514"/>
      <c r="G29" s="515"/>
      <c r="H29" s="172"/>
      <c r="J29" s="173"/>
      <c r="K29" s="174"/>
    </row>
    <row r="30" spans="1:11" ht="24.75" customHeight="1" x14ac:dyDescent="0.2">
      <c r="A30" s="501" t="s">
        <v>9</v>
      </c>
      <c r="B30" s="163" t="str">
        <f>'Avaliação Interna'!AH35</f>
        <v>B1. Contributo para a realização das metas do PEE e do PAA</v>
      </c>
      <c r="C30" s="161">
        <f>'Avaliação Interna'!BD71</f>
        <v>0</v>
      </c>
      <c r="D30" s="165">
        <f>C30*2</f>
        <v>0</v>
      </c>
      <c r="E30" s="504">
        <f>ROUND(AVERAGE(D30:D32),3)</f>
        <v>0</v>
      </c>
      <c r="F30" s="176"/>
      <c r="G30" s="517">
        <f>ROUND(E30*I9,3)</f>
        <v>0</v>
      </c>
      <c r="H30" s="161">
        <f>C30*2</f>
        <v>0</v>
      </c>
      <c r="I30" s="508">
        <f>ROUND(AVERAGE(H30:H32),3)</f>
        <v>0</v>
      </c>
      <c r="J30" s="505">
        <f>ROUND(I30*I9,3)</f>
        <v>0</v>
      </c>
      <c r="K30" s="477">
        <f>ROUND(AVERAGE(H30:H32),3)</f>
        <v>0</v>
      </c>
    </row>
    <row r="31" spans="1:11" ht="24.75" customHeight="1" x14ac:dyDescent="0.2">
      <c r="A31" s="501"/>
      <c r="B31" s="163" t="str">
        <f>'Avaliação Interna'!AN35</f>
        <v>B2. Participação na vida organizacional da escola/ estruturas de orientação educativa</v>
      </c>
      <c r="C31" s="161">
        <f>'Avaliação Interna'!BD76</f>
        <v>0</v>
      </c>
      <c r="D31" s="165">
        <f t="shared" si="0"/>
        <v>0</v>
      </c>
      <c r="E31" s="504"/>
      <c r="F31" s="176"/>
      <c r="G31" s="517"/>
      <c r="H31" s="161">
        <f t="shared" ref="H31:H32" si="2">C31*2</f>
        <v>0</v>
      </c>
      <c r="I31" s="509"/>
      <c r="J31" s="506"/>
      <c r="K31" s="478"/>
    </row>
    <row r="32" spans="1:11" ht="24.75" customHeight="1" x14ac:dyDescent="0.2">
      <c r="A32" s="501"/>
      <c r="B32" s="163" t="str">
        <f>'Avaliação Interna'!AU35</f>
        <v>B3. Promoção da relação da escola com a comunidade</v>
      </c>
      <c r="C32" s="161">
        <f>'Avaliação Interna'!BD81</f>
        <v>0</v>
      </c>
      <c r="D32" s="165">
        <f>C32*2</f>
        <v>0</v>
      </c>
      <c r="E32" s="504"/>
      <c r="F32" s="176"/>
      <c r="G32" s="517"/>
      <c r="H32" s="161">
        <f t="shared" si="2"/>
        <v>0</v>
      </c>
      <c r="I32" s="510"/>
      <c r="J32" s="507"/>
      <c r="K32" s="479"/>
    </row>
    <row r="33" spans="1:11" ht="45" customHeight="1" thickBot="1" x14ac:dyDescent="0.25">
      <c r="A33" s="175" t="s">
        <v>8</v>
      </c>
      <c r="B33" s="163" t="str">
        <f>'Avaliação Interna'!BA35</f>
        <v>C1. Contributos da formação realizada para a melhoria da ação educativa</v>
      </c>
      <c r="C33" s="161">
        <f>'Avaliação Interna'!BD92</f>
        <v>0</v>
      </c>
      <c r="D33" s="161">
        <f t="shared" si="0"/>
        <v>0</v>
      </c>
      <c r="E33" s="166">
        <f>ROUND(D33,3)</f>
        <v>0</v>
      </c>
      <c r="F33" s="176"/>
      <c r="G33" s="177">
        <f>ROUND(E33*I10,3)</f>
        <v>0</v>
      </c>
      <c r="H33" s="161">
        <f>C33*2</f>
        <v>0</v>
      </c>
      <c r="I33" s="166">
        <f>ROUND(H33,3)</f>
        <v>0</v>
      </c>
      <c r="J33" s="168">
        <f>ROUND(I33*I10,3)</f>
        <v>0</v>
      </c>
      <c r="K33" s="178">
        <f>ROUND(H33,3)</f>
        <v>0</v>
      </c>
    </row>
    <row r="34" spans="1:11" ht="18" customHeight="1" thickBot="1" x14ac:dyDescent="0.25">
      <c r="B34" s="179" t="s">
        <v>145</v>
      </c>
      <c r="G34" s="180">
        <f>ROUND(G22+G30+G33,3)</f>
        <v>0</v>
      </c>
      <c r="J34" s="181">
        <f>ROUND(J22+J30+J33,3)</f>
        <v>0</v>
      </c>
      <c r="K34" s="182">
        <f>ROUND(AVERAGE(K30:K33),3)</f>
        <v>0</v>
      </c>
    </row>
  </sheetData>
  <sheetProtection algorithmName="SHA-512" hashValue="YixL5B5kyI8tQ+R7WfZkl+7fu762WXWiMe9RKCXBwEhukJeqHOk5iT0VyPrFg9KN38/W5qngiGlM3UAMmE9Mmg==" saltValue="WWNh2WDceevzVG4GYOCr4w==" spinCount="100000" sheet="1" objects="1" scenarios="1"/>
  <mergeCells count="27">
    <mergeCell ref="A30:A32"/>
    <mergeCell ref="A22:A29"/>
    <mergeCell ref="E22:E25"/>
    <mergeCell ref="J30:J32"/>
    <mergeCell ref="I30:I32"/>
    <mergeCell ref="I22:I25"/>
    <mergeCell ref="F26:F29"/>
    <mergeCell ref="G22:G29"/>
    <mergeCell ref="F22:F25"/>
    <mergeCell ref="G30:G32"/>
    <mergeCell ref="E30:E32"/>
    <mergeCell ref="K22:K25"/>
    <mergeCell ref="K30:K32"/>
    <mergeCell ref="I4:I8"/>
    <mergeCell ref="B9:H9"/>
    <mergeCell ref="E26:E29"/>
    <mergeCell ref="J22:J25"/>
    <mergeCell ref="D5:D6"/>
    <mergeCell ref="D7:D8"/>
    <mergeCell ref="C5:C8"/>
    <mergeCell ref="B10:H10"/>
    <mergeCell ref="G5:G8"/>
    <mergeCell ref="H20:J20"/>
    <mergeCell ref="F21:G21"/>
    <mergeCell ref="B4:B8"/>
    <mergeCell ref="C4:F4"/>
    <mergeCell ref="D20:G20"/>
  </mergeCells>
  <conditionalFormatting sqref="B26:B29">
    <cfRule type="containsBlanks" dxfId="0" priority="1">
      <formula>LEN(TRIM(B26))=0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Instruçoes</vt:lpstr>
      <vt:lpstr>Avaliaçao Desempenho</vt:lpstr>
      <vt:lpstr>Avaliação Interna</vt:lpstr>
      <vt:lpstr>Avaliação Externa</vt:lpstr>
      <vt:lpstr>Calculo</vt:lpstr>
      <vt:lpstr>'Avaliaçao Desempenho'!Área_de_Impressão</vt:lpstr>
      <vt:lpstr>'Avaliação Externa'!Área_de_Impressão</vt:lpstr>
      <vt:lpstr>'Avaliação Interna'!Área_de_Impressão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saraiva</dc:creator>
  <cp:lastModifiedBy>carlos saraiva</cp:lastModifiedBy>
  <cp:lastPrinted>2024-05-07T15:27:16Z</cp:lastPrinted>
  <dcterms:created xsi:type="dcterms:W3CDTF">2024-03-26T12:42:57Z</dcterms:created>
  <dcterms:modified xsi:type="dcterms:W3CDTF">2024-07-10T09:48:22Z</dcterms:modified>
</cp:coreProperties>
</file>